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 1" sheetId="1" state="visible" r:id="rId1"/>
    <sheet name="Лист 2" sheetId="2" state="visible" r:id="rId2"/>
  </sheets>
  <definedNames>
    <definedName name="_xlnm.Print_Area" localSheetId="0">'Лист 1'!$A$1:$X$124</definedName>
    <definedName name="_xlnm.Print_Area" localSheetId="1">'Лист 2'!$A$1:$X$74</definedName>
  </definedNames>
  <calcPr/>
</workbook>
</file>

<file path=xl/sharedStrings.xml><?xml version="1.0" encoding="utf-8"?>
<sst xmlns="http://schemas.openxmlformats.org/spreadsheetml/2006/main" count="311" uniqueCount="311">
  <si>
    <t>Приложение</t>
  </si>
  <si>
    <t xml:space="preserve">к Требованиям к составлению и утверждению плана финансово-хозяйственной</t>
  </si>
  <si>
    <t xml:space="preserve">деятельности государственного (муниципального) учреждения, утвержденным</t>
  </si>
  <si>
    <t xml:space="preserve">приказом Министерства финансов Российской Федерации</t>
  </si>
  <si>
    <t xml:space="preserve">от 31 августа 2018 г. № 186н</t>
  </si>
  <si>
    <t>Утверждаю</t>
  </si>
  <si>
    <t xml:space="preserve">Кучина Людмила Анатольевна</t>
  </si>
  <si>
    <t xml:space="preserve">(руководитель учреждения)</t>
  </si>
  <si>
    <t>Директор</t>
  </si>
  <si>
    <t xml:space="preserve">(наименование должности уполномоченного лица)</t>
  </si>
  <si>
    <t xml:space="preserve">Кучина Л.А.</t>
  </si>
  <si>
    <t>(подпись)</t>
  </si>
  <si>
    <t xml:space="preserve">(расшифровка подписи)</t>
  </si>
  <si>
    <t>"</t>
  </si>
  <si>
    <t>Января</t>
  </si>
  <si>
    <t>20</t>
  </si>
  <si>
    <t>г.</t>
  </si>
  <si>
    <r>
      <t xml:space="preserve">  План финансово-хозяйственной деятельности на </t>
    </r>
    <r>
      <rPr>
        <b/>
        <sz val="12"/>
        <rFont val="Arial"/>
      </rPr>
      <t>20</t>
    </r>
  </si>
  <si>
    <r>
      <t xml:space="preserve">(на </t>
    </r>
    <r>
      <rPr>
        <b/>
        <sz val="12"/>
        <rFont val="Arial"/>
      </rPr>
      <t>20</t>
    </r>
  </si>
  <si>
    <r>
      <t xml:space="preserve">г. и плановый период </t>
    </r>
    <r>
      <rPr>
        <b/>
        <sz val="12"/>
        <rFont val="Arial"/>
      </rPr>
      <t>20</t>
    </r>
  </si>
  <si>
    <r>
      <t xml:space="preserve">г. и </t>
    </r>
    <r>
      <rPr>
        <b/>
        <sz val="12"/>
        <rFont val="Arial"/>
      </rPr>
      <t>20</t>
    </r>
  </si>
  <si>
    <t>год)</t>
  </si>
  <si>
    <t xml:space="preserve">от "</t>
  </si>
  <si>
    <t>декабря</t>
  </si>
  <si>
    <t>Коды</t>
  </si>
  <si>
    <t xml:space="preserve">Дата </t>
  </si>
  <si>
    <t xml:space="preserve">Орган, осуществляющий</t>
  </si>
  <si>
    <t xml:space="preserve">по Сводному реестру </t>
  </si>
  <si>
    <t xml:space="preserve">функции и полномочия учредителя</t>
  </si>
  <si>
    <t xml:space="preserve">Управление образования администрации города Тулы</t>
  </si>
  <si>
    <t xml:space="preserve">глава по БК </t>
  </si>
  <si>
    <t>863</t>
  </si>
  <si>
    <t xml:space="preserve">Муниципальное бюджетное общеобразовательное учреждение "Центр образования № 13 им. Е.Н.Волкова" </t>
  </si>
  <si>
    <t xml:space="preserve">ИНН </t>
  </si>
  <si>
    <t>7130009014</t>
  </si>
  <si>
    <t>Учреждение</t>
  </si>
  <si>
    <t xml:space="preserve">КПП </t>
  </si>
  <si>
    <t>713001001</t>
  </si>
  <si>
    <t xml:space="preserve">Единица измерения </t>
  </si>
  <si>
    <t>руб.</t>
  </si>
  <si>
    <t xml:space="preserve">по ОКЕИ </t>
  </si>
  <si>
    <t xml:space="preserve">Раздел 1. Поступления и выплаты</t>
  </si>
  <si>
    <t xml:space="preserve">Наименование показателя</t>
  </si>
  <si>
    <t xml:space="preserve">Код строки</t>
  </si>
  <si>
    <t xml:space="preserve">Код по бюджетной классификации Российской Федерации</t>
  </si>
  <si>
    <t xml:space="preserve">Аналитический код</t>
  </si>
  <si>
    <t>Сумма</t>
  </si>
  <si>
    <t xml:space="preserve">на 2025 год</t>
  </si>
  <si>
    <t xml:space="preserve">на 2026 год</t>
  </si>
  <si>
    <t xml:space="preserve">на 2027 год</t>
  </si>
  <si>
    <t xml:space="preserve">за пределами планового периода</t>
  </si>
  <si>
    <t xml:space="preserve">текущий финансовый год</t>
  </si>
  <si>
    <t xml:space="preserve">первый год планового периода</t>
  </si>
  <si>
    <t xml:space="preserve"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</si>
  <si>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</si>
  <si>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</si>
  <si>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</si>
  <si>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</si>
  <si>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</si>
  <si>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</si>
  <si>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</si>
  <si>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</si>
  <si>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 xml:space="preserve">Остаток средств на начало текущего финансового года</t>
  </si>
  <si>
    <t>0001</t>
  </si>
  <si>
    <t>х</t>
  </si>
  <si>
    <t>-</t>
  </si>
  <si>
    <t>Контроль</t>
  </si>
  <si>
    <t xml:space="preserve">Остаток средств на конец текущего финансового года</t>
  </si>
  <si>
    <t>0002</t>
  </si>
  <si>
    <t xml:space="preserve">Доходы всего:</t>
  </si>
  <si>
    <t>1000</t>
  </si>
  <si>
    <t xml:space="preserve">в том числе:</t>
  </si>
  <si>
    <t xml:space="preserve">Доходы от собственности, всего</t>
  </si>
  <si>
    <t>1100</t>
  </si>
  <si>
    <t>120</t>
  </si>
  <si>
    <t xml:space="preserve">доходная без возврата</t>
  </si>
  <si>
    <t xml:space="preserve">Доходы от оказания услуг, работ, компенсации затрат учреждений, всего</t>
  </si>
  <si>
    <t>1200</t>
  </si>
  <si>
    <t>130</t>
  </si>
  <si>
    <t xml:space="preserve">в том числе
субсидии на финансовое обеспечение выполнения муниципального задания за счет средств бюджета публично-правового образования, создавшего учреждение</t>
  </si>
  <si>
    <t>1210</t>
  </si>
  <si>
    <t xml:space="preserve">поступления от оказания услуг (выполнения работ) на платной основе и от иной приносящей доход деятельности</t>
  </si>
  <si>
    <t xml:space="preserve">Доходы от штрафов, пеней, иных сумм принудительного изъятия, всего</t>
  </si>
  <si>
    <t>1300</t>
  </si>
  <si>
    <t>140</t>
  </si>
  <si>
    <t xml:space="preserve">за счет прочих источников финансового обеспечения       </t>
  </si>
  <si>
    <t>1310</t>
  </si>
  <si>
    <t xml:space="preserve">Безвозмездные денежные поступления, всего</t>
  </si>
  <si>
    <t>1400</t>
  </si>
  <si>
    <t>150</t>
  </si>
  <si>
    <t xml:space="preserve">целевые субсидии</t>
  </si>
  <si>
    <t>1410</t>
  </si>
  <si>
    <t xml:space="preserve">субсидии на осуществление капитальных вложений</t>
  </si>
  <si>
    <t>1420</t>
  </si>
  <si>
    <t xml:space="preserve">поступления от иной приносящей доход деятельности</t>
  </si>
  <si>
    <t xml:space="preserve">Прочие доходы, всего</t>
  </si>
  <si>
    <t>1500</t>
  </si>
  <si>
    <t>180</t>
  </si>
  <si>
    <t xml:space="preserve">Доходы от операций с активами, всего</t>
  </si>
  <si>
    <t xml:space="preserve">Прочие поступления, всего</t>
  </si>
  <si>
    <t>1980</t>
  </si>
  <si>
    <t xml:space="preserve">из них:</t>
  </si>
  <si>
    <t xml:space="preserve">увеличение остатков денежных средств за счет возврата дебиторской задолженности прошлых лет</t>
  </si>
  <si>
    <t>1981</t>
  </si>
  <si>
    <t>510</t>
  </si>
  <si>
    <t xml:space="preserve">Расходы, всего</t>
  </si>
  <si>
    <t>2000</t>
  </si>
  <si>
    <t xml:space="preserve">на выплату персоналу, всего</t>
  </si>
  <si>
    <t>2100</t>
  </si>
  <si>
    <t xml:space="preserve">оплата труда</t>
  </si>
  <si>
    <t>2110</t>
  </si>
  <si>
    <t>111</t>
  </si>
  <si>
    <t xml:space="preserve">прочие выплаты персоналу, в том числе компенсационного характера</t>
  </si>
  <si>
    <t>2120</t>
  </si>
  <si>
    <t>112</t>
  </si>
  <si>
    <t xml:space="preserve">иные выплаты, за исключением фонда оплаты труда учреждения, для выполнения отдельных полномочий</t>
  </si>
  <si>
    <t>2130</t>
  </si>
  <si>
    <t>113</t>
  </si>
  <si>
    <t xml:space="preserve"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</si>
  <si>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</si>
  <si>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</si>
  <si>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на выплаты по оплате труда</t>
  </si>
  <si>
    <t>2141</t>
  </si>
  <si>
    <t xml:space="preserve">на иные выплаты работникам</t>
  </si>
  <si>
    <t>2142</t>
  </si>
  <si>
    <t xml:space="preserve">денежное довольствие военнослужащих и сотрудников, имеющих специальные звания</t>
  </si>
  <si>
    <t>2150</t>
  </si>
  <si>
    <t>131</t>
  </si>
  <si>
    <t xml:space="preserve">расходы на выплаты военнослужащим и сотрудникам, имеющим специальные звания, зависящие от размера денежного довольствия</t>
  </si>
  <si>
    <t xml:space="preserve">иные выплаты военнослужащим и сотрудникам, имеющим специальные звания</t>
  </si>
  <si>
    <t>134</t>
  </si>
  <si>
    <t xml:space="preserve">страховые взносы на обязательное социальное страхование в части выплат персоналу, подлежащих обложению страховыми взносами</t>
  </si>
  <si>
    <t>139</t>
  </si>
  <si>
    <t xml:space="preserve">оплата труда стажеров</t>
  </si>
  <si>
    <t xml:space="preserve">социальные и иные выплаты населению, всего</t>
  </si>
  <si>
    <t>2200</t>
  </si>
  <si>
    <t>300</t>
  </si>
  <si>
    <t xml:space="preserve">социальные выплаты гражданам, кроме публичных нормативных социальных выплат</t>
  </si>
  <si>
    <t>2210</t>
  </si>
  <si>
    <t>320</t>
  </si>
  <si>
    <t xml:space="preserve">пособия, компенсации и иные социальные выплаты гражданам, кроме публичных нормативных обязательств</t>
  </si>
  <si>
    <t>2211</t>
  </si>
  <si>
    <t>321</t>
  </si>
  <si>
    <t xml:space="preserve"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</si>
  <si>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350</t>
  </si>
  <si>
    <t xml:space="preserve">иные выплаты населению</t>
  </si>
  <si>
    <t>360</t>
  </si>
  <si>
    <t xml:space="preserve">уплата налогов, сборов и иных платежей, всего</t>
  </si>
  <si>
    <t>2300</t>
  </si>
  <si>
    <t>850</t>
  </si>
  <si>
    <t xml:space="preserve">налог на имущество организаций и земельный налог</t>
  </si>
  <si>
    <t>2310</t>
  </si>
  <si>
    <t>851</t>
  </si>
  <si>
    <t xml:space="preserve"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</si>
  <si>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</si>
  <si>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</si>
  <si>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 xml:space="preserve">уплата штрафов (в том числе административных), пеней, иных платежей</t>
  </si>
  <si>
    <t>2330</t>
  </si>
  <si>
    <t>853</t>
  </si>
  <si>
    <t xml:space="preserve">безвозмездные перечисления организациям и физическим лицам, всего</t>
  </si>
  <si>
    <t>2400</t>
  </si>
  <si>
    <t xml:space="preserve">прочие выплаты (кроме выплат на закупку товаров, работ, услуг)</t>
  </si>
  <si>
    <t>2500</t>
  </si>
  <si>
    <t xml:space="preserve"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</si>
  <si>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</si>
  <si>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</si>
  <si>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 xml:space="preserve">расходы на закупку товаров, работ, услуг, всего</t>
  </si>
  <si>
    <t>2600</t>
  </si>
  <si>
    <t xml:space="preserve">закупку научно-исследовательских, опытно-конструкторских и технологических работ</t>
  </si>
  <si>
    <t>2610</t>
  </si>
  <si>
    <t>241</t>
  </si>
  <si>
    <t xml:space="preserve">закупку товаров, работ, услуг в целях капитального ремонта муниципального имущества</t>
  </si>
  <si>
    <t>2630</t>
  </si>
  <si>
    <t>243</t>
  </si>
  <si>
    <t xml:space="preserve">прочую закупку товаров, работ и услуг, всего</t>
  </si>
  <si>
    <t>2640</t>
  </si>
  <si>
    <t>244</t>
  </si>
  <si>
    <t xml:space="preserve">закупку энергетических ресурсов</t>
  </si>
  <si>
    <t xml:space="preserve">капитальные вложения в объекты муниципальной собственности, всего</t>
  </si>
  <si>
    <t>400</t>
  </si>
  <si>
    <t xml:space="preserve">приобретение объектов недвижимого имущества муниципальными учреждениями</t>
  </si>
  <si>
    <t>406</t>
  </si>
  <si>
    <t xml:space="preserve">строительство (реконструкция) объектов недвижимого имущества  муниципальными учреждениями</t>
  </si>
  <si>
    <t>407</t>
  </si>
  <si>
    <t xml:space="preserve">   специальные расходы</t>
  </si>
  <si>
    <t xml:space="preserve">Выплаты, уменьшающие доход, всего</t>
  </si>
  <si>
    <t>3000</t>
  </si>
  <si>
    <t xml:space="preserve">налог на прибыль</t>
  </si>
  <si>
    <t>3010</t>
  </si>
  <si>
    <t xml:space="preserve">налог на добавленную стоимость</t>
  </si>
  <si>
    <t>3020</t>
  </si>
  <si>
    <t xml:space="preserve">прочие налоги, уменьшающие доход</t>
  </si>
  <si>
    <t>3030</t>
  </si>
  <si>
    <t xml:space="preserve">Прочие выплаты, всего</t>
  </si>
  <si>
    <t>4000</t>
  </si>
  <si>
    <t xml:space="preserve">возврат в бюджет средств субсидии</t>
  </si>
  <si>
    <t>4010</t>
  </si>
  <si>
    <t>610</t>
  </si>
  <si>
    <t xml:space="preserve">Раздел 2. Сведения по выплатам на закупки товаров, работ, услуг</t>
  </si>
  <si>
    <t xml:space="preserve">№ п/п</t>
  </si>
  <si>
    <t xml:space="preserve">Год начала закупки</t>
  </si>
  <si>
    <t xml:space="preserve">Код по бюджетной классификации</t>
  </si>
  <si>
    <t>4.1</t>
  </si>
  <si>
    <t xml:space="preserve">Выплаты на закупку товаров, работ, услуг, всего </t>
  </si>
  <si>
    <t>26000</t>
  </si>
  <si>
    <t>1.1</t>
  </si>
  <si>
    <t xml:space="preserve"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223-ФЗ)12</t>
  </si>
  <si>
    <t>26100</t>
  </si>
  <si>
    <t>1.2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</si>
  <si>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</si>
  <si>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</si>
  <si>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 xml:space="preserve">контроль квр 244</t>
  </si>
  <si>
    <t>1.3</t>
  </si>
  <si>
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</si>
  <si>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</si>
  <si>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1.3.1</t>
  </si>
  <si>
    <t xml:space="preserve">в соответствии с Федеральным законом № 44-ФЗ      </t>
  </si>
  <si>
    <t>26310</t>
  </si>
  <si>
    <t>1.3.2</t>
  </si>
  <si>
    <t xml:space="preserve">в соответствии с Федеральным законом № 223-ФЗ</t>
  </si>
  <si>
    <t>26320</t>
  </si>
  <si>
    <t xml:space="preserve">контроль квр 247</t>
  </si>
  <si>
    <t>1.4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</si>
  <si>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</si>
  <si>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</si>
  <si>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</si>
  <si>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 xml:space="preserve">за счет субсидий, предоставляемых на финансовое обеспечение выполнения муниципального задания</t>
  </si>
  <si>
    <t>26410</t>
  </si>
  <si>
    <t>УРМ</t>
  </si>
  <si>
    <t xml:space="preserve">АУ и БУ Прочая закупка товаров, работ и услуг 080400</t>
  </si>
  <si>
    <t>1.4.1.1</t>
  </si>
  <si>
    <t>26411</t>
  </si>
  <si>
    <t xml:space="preserve">Закупка энергетических ресурсов 080400</t>
  </si>
  <si>
    <t xml:space="preserve">Из них:</t>
  </si>
  <si>
    <t xml:space="preserve">АУ и БУ Прочая закупка товаров, работ и услуг 080200</t>
  </si>
  <si>
    <t xml:space="preserve">АУ и БУ Прочая закупка товаров, работ и услуг</t>
  </si>
  <si>
    <t>26411.1</t>
  </si>
  <si>
    <t xml:space="preserve">Закупка энергетических ресурсов 080200</t>
  </si>
  <si>
    <t xml:space="preserve">Закупка энергетических ресурсов</t>
  </si>
  <si>
    <t>26411.2</t>
  </si>
  <si>
    <t>07020140411060244</t>
  </si>
  <si>
    <t>07020140482500244</t>
  </si>
  <si>
    <t>1.4.1.2</t>
  </si>
  <si>
    <t>26412</t>
  </si>
  <si>
    <t>070201404L3040244</t>
  </si>
  <si>
    <t>07010140211050244</t>
  </si>
  <si>
    <t>1.4.2</t>
  </si>
  <si>
    <t xml:space="preserve"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</si>
  <si>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</si>
  <si>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07020140211050244</t>
  </si>
  <si>
    <t>070101402S0580244</t>
  </si>
  <si>
    <t>1.4.2.1</t>
  </si>
  <si>
    <t>26421</t>
  </si>
  <si>
    <t>070901405S0200244</t>
  </si>
  <si>
    <t xml:space="preserve">АУ и БУ Прочая закупка</t>
  </si>
  <si>
    <t>26421.1</t>
  </si>
  <si>
    <t xml:space="preserve">Контракты 2024:</t>
  </si>
  <si>
    <t>26421.2</t>
  </si>
  <si>
    <t>26421.3</t>
  </si>
  <si>
    <t>26421.4</t>
  </si>
  <si>
    <t>26421.5</t>
  </si>
  <si>
    <t>26421.6</t>
  </si>
  <si>
    <t>26421.7</t>
  </si>
  <si>
    <t>070201402S0580244</t>
  </si>
  <si>
    <t>26421.8</t>
  </si>
  <si>
    <t>07099990011240244</t>
  </si>
  <si>
    <t>26421.9</t>
  </si>
  <si>
    <t>07010640211390244</t>
  </si>
  <si>
    <t>07019990082480244</t>
  </si>
  <si>
    <t>07029990082480244</t>
  </si>
  <si>
    <t>26421.10</t>
  </si>
  <si>
    <t>0702011E452100244</t>
  </si>
  <si>
    <t>070901405S020I244</t>
  </si>
  <si>
    <t>1.4.2.2</t>
  </si>
  <si>
    <t>26422</t>
  </si>
  <si>
    <t>1.4.3</t>
  </si>
  <si>
    <t xml:space="preserve">за счет субсидий, предоставляемых на осуществление капитальных вложений</t>
  </si>
  <si>
    <t>26430</t>
  </si>
  <si>
    <t>26430.1</t>
  </si>
  <si>
    <t>07020120280310243</t>
  </si>
  <si>
    <t>07010140211050243</t>
  </si>
  <si>
    <t>1.4.4</t>
  </si>
  <si>
    <t xml:space="preserve">за счет прочих источников финансового обеспечения</t>
  </si>
  <si>
    <t>26450</t>
  </si>
  <si>
    <t>1.4.4.1</t>
  </si>
  <si>
    <t>26451</t>
  </si>
  <si>
    <t xml:space="preserve">АУ и БУ Внебюджет</t>
  </si>
  <si>
    <t>26451.1</t>
  </si>
  <si>
    <t>26451.2</t>
  </si>
  <si>
    <t>1.4.4.2</t>
  </si>
  <si>
    <t>26452</t>
  </si>
  <si>
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</si>
  <si>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</si>
  <si>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 xml:space="preserve">в том числе по году начала закупки:</t>
  </si>
  <si>
    <t>26510</t>
  </si>
  <si>
    <t xml:space="preserve"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</si>
  <si>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</si>
  <si>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</si>
  <si>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 xml:space="preserve">Руководитель учреждения</t>
  </si>
  <si>
    <t xml:space="preserve">(уполномоченное лицо учреждения)</t>
  </si>
  <si>
    <t>(должность)</t>
  </si>
  <si>
    <t xml:space="preserve">Руководитель финансово-экономической службы</t>
  </si>
  <si>
    <t xml:space="preserve">Заместитель начальника-главного бухгалтера МКУ-ЦБ по МОУ г. Тулы</t>
  </si>
  <si>
    <t xml:space="preserve">Ботнарь Р.И</t>
  </si>
  <si>
    <t xml:space="preserve">(главный бухгалтер учреждения (централизованной бухгалтерии)</t>
  </si>
  <si>
    <t>Исполнитель</t>
  </si>
  <si>
    <t xml:space="preserve"> Экономист финансово-экономического отдела МКУ-ЦБ по МОУ г.Тулы</t>
  </si>
  <si>
    <t xml:space="preserve">Горбунова И.В.</t>
  </si>
  <si>
    <t xml:space="preserve">(4872) 30-35-44</t>
  </si>
  <si>
    <t>(Фамилия,инициалы)</t>
  </si>
  <si>
    <t>(телефон)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</si>
</sst>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_р_._-;\-* #,##0.00_р_._-;_-* &quot;-&quot;??_р_._-;_-@_-"/>
    <numFmt numFmtId="161" formatCode="_-* #,##0.00\ _₽_-;\-* #,##0.00\ _₽_-;_-* &quot;-&quot;??\ _₽_-;_-@_-"/>
  </numFmts>
  <fonts count="16">
    <font>
      <sz val="11.000000"/>
      <color theme="1"/>
      <name val="Calibri"/>
      <scheme val="minor"/>
    </font>
    <font>
      <sz val="8.000000"/>
      <name val="Arial"/>
    </font>
    <font>
      <sz val="10.000000"/>
      <name val="Arial"/>
    </font>
    <font>
      <sz val="12.000000"/>
      <name val="Arial"/>
    </font>
    <font>
      <sz val="6.000000"/>
      <name val="Arial"/>
    </font>
    <font>
      <sz val="10.000000"/>
      <name val="Times New Roman"/>
    </font>
    <font>
      <sz val="8.000000"/>
      <name val="Times New Roman"/>
    </font>
    <font>
      <b/>
      <sz val="12.000000"/>
      <name val="Arial"/>
    </font>
    <font>
      <sz val="11.000000"/>
      <name val="Arial"/>
    </font>
    <font>
      <b/>
      <sz val="11.000000"/>
      <name val="Arial"/>
    </font>
    <font>
      <b/>
      <sz val="8.000000"/>
      <name val="Arial"/>
    </font>
    <font>
      <b/>
      <sz val="10.000000"/>
      <name val="Arial"/>
    </font>
    <font>
      <b/>
      <sz val="8.000000"/>
      <color indexed="2"/>
      <name val="Arial"/>
    </font>
    <font>
      <sz val="11.000000"/>
      <name val="Calibri"/>
      <scheme val="minor"/>
    </font>
    <font>
      <sz val="7.000000"/>
      <name val="Arial"/>
    </font>
    <font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theme="8" tint="0.39997558519241921"/>
      </patternFill>
    </fill>
    <fill>
      <patternFill patternType="solid">
        <fgColor rgb="FF00B050"/>
        <bgColor rgb="FF00B050"/>
      </patternFill>
    </fill>
  </fills>
  <borders count="3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</borders>
  <cellStyleXfs count="142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</cellStyleXfs>
  <cellXfs count="207">
    <xf fontId="0" fillId="0" borderId="0" numFmtId="0" xfId="0"/>
    <xf fontId="1" fillId="0" borderId="0" numFmtId="0" xfId="1" applyFont="1"/>
    <xf fontId="1" fillId="0" borderId="0" numFmtId="0" xfId="1" applyFont="1" applyAlignment="1">
      <alignment horizontal="right"/>
    </xf>
    <xf fontId="3" fillId="0" borderId="0" numFmtId="0" xfId="1" applyFont="1" applyAlignment="1">
      <alignment horizontal="center"/>
    </xf>
    <xf fontId="3" fillId="0" borderId="1" numFmtId="0" xfId="1" applyFont="1" applyBorder="1" applyAlignment="1">
      <alignment horizontal="center" wrapText="1"/>
    </xf>
    <xf fontId="4" fillId="0" borderId="2" numFmtId="0" xfId="1" applyFont="1" applyBorder="1" applyAlignment="1">
      <alignment horizontal="center" vertical="top"/>
    </xf>
    <xf fontId="5" fillId="0" borderId="3" numFmtId="1" xfId="1" applyNumberFormat="1" applyFont="1" applyBorder="1" applyAlignment="1">
      <alignment horizontal="center"/>
    </xf>
    <xf fontId="6" fillId="0" borderId="3" numFmtId="0" xfId="1" applyFont="1" applyBorder="1" applyAlignment="1">
      <alignment horizontal="center"/>
    </xf>
    <xf fontId="5" fillId="0" borderId="3" numFmtId="0" xfId="1" applyFont="1" applyBorder="1" applyAlignment="1">
      <alignment horizontal="center"/>
    </xf>
    <xf fontId="2" fillId="0" borderId="1" numFmtId="0" xfId="1" applyFont="1" applyBorder="1" applyAlignment="1">
      <alignment horizontal="center"/>
    </xf>
    <xf fontId="2" fillId="0" borderId="0" numFmtId="0" xfId="1" applyFont="1"/>
    <xf fontId="3" fillId="0" borderId="0" numFmtId="0" xfId="1" applyFont="1" applyAlignment="1">
      <alignment horizontal="left"/>
    </xf>
    <xf fontId="7" fillId="0" borderId="0" numFmtId="0" xfId="1" applyFont="1" applyAlignment="1">
      <alignment horizontal="left"/>
    </xf>
    <xf fontId="3" fillId="0" borderId="0" numFmtId="0" xfId="1" applyFont="1"/>
    <xf fontId="3" fillId="0" borderId="0" numFmtId="0" xfId="1" applyFont="1" applyAlignment="1">
      <alignment horizontal="right"/>
    </xf>
    <xf fontId="7" fillId="0" borderId="0" numFmtId="1" xfId="1" applyNumberFormat="1" applyFont="1" applyAlignment="1">
      <alignment horizontal="right"/>
    </xf>
    <xf fontId="2" fillId="0" borderId="0" numFmtId="0" xfId="1" applyFont="1" applyAlignment="1">
      <alignment horizontal="right"/>
    </xf>
    <xf fontId="2" fillId="0" borderId="1" numFmtId="1" xfId="1" applyNumberFormat="1" applyFont="1" applyBorder="1" applyAlignment="1">
      <alignment horizontal="center"/>
    </xf>
    <xf fontId="2" fillId="0" borderId="0" numFmtId="1" xfId="1" applyNumberFormat="1" applyFont="1" applyAlignment="1">
      <alignment horizontal="right"/>
    </xf>
    <xf fontId="8" fillId="0" borderId="0" numFmtId="0" xfId="1" applyFont="1"/>
    <xf fontId="8" fillId="0" borderId="4" numFmtId="0" xfId="1" applyFont="1" applyBorder="1" applyAlignment="1">
      <alignment horizontal="center"/>
    </xf>
    <xf fontId="8" fillId="0" borderId="5" numFmtId="0" xfId="1" applyFont="1" applyBorder="1" applyAlignment="1">
      <alignment horizontal="center"/>
    </xf>
    <xf fontId="8" fillId="0" borderId="6" numFmtId="0" xfId="1" applyFont="1" applyBorder="1" applyAlignment="1">
      <alignment horizontal="center"/>
    </xf>
    <xf fontId="9" fillId="0" borderId="7" numFmtId="14" xfId="1" applyNumberFormat="1" applyFont="1" applyBorder="1" applyAlignment="1">
      <alignment horizontal="center"/>
    </xf>
    <xf fontId="9" fillId="0" borderId="7" numFmtId="0" xfId="1" applyFont="1" applyBorder="1" applyAlignment="1">
      <alignment horizontal="center"/>
    </xf>
    <xf fontId="8" fillId="0" borderId="8" numFmtId="0" xfId="1" applyFont="1" applyBorder="1" applyAlignment="1">
      <alignment horizontal="center"/>
    </xf>
    <xf fontId="3" fillId="0" borderId="1" numFmtId="0" xfId="1" applyFont="1" applyBorder="1" applyAlignment="1">
      <alignment horizontal="left"/>
    </xf>
    <xf fontId="8" fillId="0" borderId="0" numFmtId="0" xfId="1" applyFont="1" applyAlignment="1">
      <alignment wrapText="1"/>
    </xf>
    <xf fontId="8" fillId="0" borderId="1" numFmtId="0" xfId="1" applyFont="1" applyBorder="1" applyAlignment="1">
      <alignment wrapText="1"/>
    </xf>
    <xf fontId="1" fillId="0" borderId="1" numFmtId="0" xfId="1" applyFont="1" applyBorder="1"/>
    <xf fontId="8" fillId="0" borderId="9" numFmtId="0" xfId="1" applyFont="1" applyBorder="1" applyAlignment="1">
      <alignment horizontal="center"/>
    </xf>
    <xf fontId="8" fillId="0" borderId="0" numFmtId="0" xfId="1" applyFont="1" applyAlignment="1">
      <alignment horizontal="center"/>
    </xf>
    <xf fontId="1" fillId="0" borderId="0" numFmtId="0" xfId="1" applyFont="1" applyAlignment="1">
      <alignment wrapText="1"/>
    </xf>
    <xf fontId="8" fillId="0" borderId="10" numFmtId="0" xfId="1" applyFont="1" applyBorder="1" applyAlignment="1">
      <alignment horizontal="center" vertical="center" wrapText="1"/>
    </xf>
    <xf fontId="8" fillId="0" borderId="11" numFmtId="0" xfId="1" applyFont="1" applyBorder="1" applyAlignment="1">
      <alignment horizontal="center" vertical="center" wrapText="1"/>
    </xf>
    <xf fontId="8" fillId="0" borderId="12" numFmtId="0" xfId="1" applyFont="1" applyBorder="1" applyAlignment="1">
      <alignment horizontal="center" vertical="center" wrapText="1"/>
    </xf>
    <xf fontId="8" fillId="0" borderId="13" numFmtId="0" xfId="1" applyFont="1" applyBorder="1" applyAlignment="1">
      <alignment horizontal="center" vertical="center" wrapText="1"/>
    </xf>
    <xf fontId="8" fillId="0" borderId="14" numFmtId="0" xfId="1" applyFont="1" applyBorder="1" applyAlignment="1">
      <alignment horizontal="center" vertical="center" wrapText="1"/>
    </xf>
    <xf fontId="8" fillId="0" borderId="0" numFmtId="0" xfId="1" applyFont="1" applyAlignment="1">
      <alignment horizontal="center" vertical="center" wrapText="1"/>
    </xf>
    <xf fontId="8" fillId="0" borderId="15" numFmtId="0" xfId="1" applyFont="1" applyBorder="1" applyAlignment="1">
      <alignment horizontal="center" vertical="center" wrapText="1"/>
    </xf>
    <xf fontId="8" fillId="0" borderId="16" numFmtId="0" xfId="1" applyFont="1" applyBorder="1" applyAlignment="1">
      <alignment horizontal="center" vertical="center" wrapText="1"/>
    </xf>
    <xf fontId="9" fillId="0" borderId="17" numFmtId="0" xfId="1" applyFont="1" applyBorder="1" applyAlignment="1">
      <alignment horizontal="center" vertical="center" wrapText="1"/>
    </xf>
    <xf fontId="8" fillId="0" borderId="18" numFmtId="0" xfId="1" applyFont="1" applyBorder="1" applyAlignment="1">
      <alignment horizontal="center" vertical="center" wrapText="1"/>
    </xf>
    <xf fontId="8" fillId="0" borderId="19" numFmtId="0" xfId="1" applyFont="1" applyBorder="1" applyAlignment="1">
      <alignment horizontal="center" vertical="center" wrapText="1"/>
    </xf>
    <xf fontId="8" fillId="0" borderId="20" numFmtId="0" xfId="1" applyFont="1" applyBorder="1" applyAlignment="1">
      <alignment horizontal="center" vertical="center" wrapText="1"/>
    </xf>
    <xf fontId="8" fillId="0" borderId="21" numFmtId="0" xfId="1" applyFont="1" applyBorder="1" applyAlignment="1">
      <alignment horizontal="center" vertical="center" wrapText="1"/>
    </xf>
    <xf fontId="8" fillId="0" borderId="22" numFmtId="0" xfId="1" applyFont="1" applyBorder="1" applyAlignment="1">
      <alignment horizontal="center" vertical="center" wrapText="1"/>
    </xf>
    <xf fontId="8" fillId="0" borderId="23" numFmtId="0" xfId="1" applyFont="1" applyBorder="1" applyAlignment="1">
      <alignment horizontal="center" vertical="center" wrapText="1"/>
    </xf>
    <xf fontId="2" fillId="0" borderId="24" numFmtId="0" xfId="1" applyFont="1" applyBorder="1" applyAlignment="1">
      <alignment horizontal="center" wrapText="1"/>
    </xf>
    <xf fontId="2" fillId="0" borderId="6" numFmtId="0" xfId="1" applyFont="1" applyBorder="1" applyAlignment="1">
      <alignment horizontal="center"/>
    </xf>
    <xf fontId="2" fillId="0" borderId="25" numFmtId="0" xfId="1" applyFont="1" applyBorder="1" applyAlignment="1">
      <alignment horizontal="center"/>
    </xf>
    <xf fontId="9" fillId="0" borderId="24" numFmtId="0" xfId="1" applyFont="1" applyBorder="1" applyAlignment="1">
      <alignment wrapText="1"/>
    </xf>
    <xf fontId="2" fillId="0" borderId="6" numFmtId="49" xfId="1" applyNumberFormat="1" applyFont="1" applyBorder="1" applyAlignment="1">
      <alignment horizontal="center"/>
    </xf>
    <xf fontId="3" fillId="0" borderId="26" numFmtId="4" xfId="1" applyNumberFormat="1" applyFont="1" applyBorder="1" applyAlignment="1">
      <alignment horizontal="right"/>
    </xf>
    <xf fontId="3" fillId="0" borderId="27" numFmtId="4" xfId="1" applyNumberFormat="1" applyFont="1" applyBorder="1" applyAlignment="1">
      <alignment horizontal="right"/>
    </xf>
    <xf fontId="3" fillId="0" borderId="28" numFmtId="4" xfId="1" applyNumberFormat="1" applyFont="1" applyBorder="1" applyAlignment="1">
      <alignment horizontal="right"/>
    </xf>
    <xf fontId="2" fillId="0" borderId="26" numFmtId="0" xfId="1" applyFont="1" applyBorder="1" applyAlignment="1">
      <alignment horizontal="right"/>
    </xf>
    <xf fontId="2" fillId="0" borderId="27" numFmtId="0" xfId="1" applyFont="1" applyBorder="1" applyAlignment="1">
      <alignment horizontal="right"/>
    </xf>
    <xf fontId="2" fillId="0" borderId="28" numFmtId="0" xfId="1" applyFont="1" applyBorder="1" applyAlignment="1">
      <alignment horizontal="right"/>
    </xf>
    <xf fontId="2" fillId="0" borderId="25" numFmtId="0" xfId="1" applyFont="1" applyBorder="1" applyAlignment="1">
      <alignment horizontal="right"/>
    </xf>
    <xf fontId="1" fillId="0" borderId="0" numFmtId="0" xfId="1" applyFont="1" applyAlignment="1">
      <alignment horizontal="center"/>
    </xf>
    <xf fontId="7" fillId="0" borderId="24" numFmtId="0" xfId="1" applyFont="1" applyBorder="1" applyAlignment="1">
      <alignment wrapText="1"/>
    </xf>
    <xf fontId="3" fillId="0" borderId="6" numFmtId="0" xfId="1" applyFont="1" applyBorder="1" applyAlignment="1">
      <alignment horizontal="center"/>
    </xf>
    <xf fontId="3" fillId="0" borderId="25" numFmtId="0" xfId="1" applyFont="1" applyBorder="1" applyAlignment="1">
      <alignment horizontal="right"/>
    </xf>
    <xf fontId="1" fillId="0" borderId="0" numFmtId="4" xfId="1" applyNumberFormat="1" applyFont="1" applyAlignment="1">
      <alignment horizontal="center"/>
    </xf>
    <xf fontId="2" fillId="0" borderId="29" numFmtId="0" xfId="1" applyFont="1" applyBorder="1" applyAlignment="1">
      <alignment indent="1" wrapText="1"/>
    </xf>
    <xf fontId="2" fillId="0" borderId="16" numFmtId="0" xfId="1" applyFont="1" applyBorder="1" applyAlignment="1">
      <alignment horizontal="center"/>
    </xf>
    <xf fontId="2" fillId="0" borderId="17" numFmtId="0" xfId="1" applyFont="1" applyBorder="1"/>
    <xf fontId="2" fillId="0" borderId="2" numFmtId="0" xfId="1" applyFont="1" applyBorder="1"/>
    <xf fontId="2" fillId="0" borderId="30" numFmtId="0" xfId="1" applyFont="1" applyBorder="1"/>
    <xf fontId="2" fillId="0" borderId="31" numFmtId="0" xfId="1" applyFont="1" applyBorder="1"/>
    <xf fontId="2" fillId="0" borderId="24" numFmtId="0" xfId="1" applyFont="1" applyBorder="1" applyAlignment="1">
      <alignment indent="1" wrapText="1"/>
    </xf>
    <xf fontId="2" fillId="0" borderId="5" numFmtId="4" xfId="1" applyNumberFormat="1" applyFont="1" applyBorder="1" applyAlignment="1">
      <alignment horizontal="right"/>
    </xf>
    <xf fontId="2" fillId="0" borderId="1" numFmtId="4" xfId="1" applyNumberFormat="1" applyFont="1" applyBorder="1" applyAlignment="1">
      <alignment horizontal="right"/>
    </xf>
    <xf fontId="2" fillId="0" borderId="6" numFmtId="4" xfId="1" applyNumberFormat="1" applyFont="1" applyBorder="1" applyAlignment="1">
      <alignment horizontal="right"/>
    </xf>
    <xf fontId="1" fillId="0" borderId="0" numFmtId="160" xfId="139" applyNumberFormat="1" applyFont="1"/>
    <xf fontId="2" fillId="0" borderId="29" numFmtId="0" xfId="1" applyFont="1" applyBorder="1" applyAlignment="1">
      <alignment indent="2" wrapText="1"/>
    </xf>
    <xf fontId="1" fillId="0" borderId="0" numFmtId="4" xfId="1" applyNumberFormat="1" applyFont="1"/>
    <xf fontId="2" fillId="0" borderId="32" numFmtId="4" xfId="1" applyNumberFormat="1" applyFont="1" applyBorder="1" applyAlignment="1">
      <alignment horizontal="right"/>
    </xf>
    <xf fontId="2" fillId="0" borderId="24" numFmtId="0" xfId="1" applyFont="1" applyBorder="1" applyAlignment="1">
      <alignment indent="2" wrapText="1"/>
    </xf>
    <xf fontId="2" fillId="0" borderId="26" numFmtId="4" xfId="1" applyNumberFormat="1" applyFont="1" applyBorder="1" applyAlignment="1">
      <alignment horizontal="right"/>
    </xf>
    <xf fontId="2" fillId="0" borderId="27" numFmtId="4" xfId="1" applyNumberFormat="1" applyFont="1" applyBorder="1" applyAlignment="1">
      <alignment horizontal="right"/>
    </xf>
    <xf fontId="2" fillId="0" borderId="28" numFmtId="4" xfId="1" applyNumberFormat="1" applyFont="1" applyBorder="1" applyAlignment="1">
      <alignment horizontal="right"/>
    </xf>
    <xf fontId="2" fillId="0" borderId="17" numFmtId="160" xfId="139" applyNumberFormat="1" applyFont="1" applyBorder="1"/>
    <xf fontId="2" fillId="0" borderId="2" numFmtId="160" xfId="139" applyNumberFormat="1" applyFont="1" applyBorder="1"/>
    <xf fontId="2" fillId="0" borderId="30" numFmtId="160" xfId="139" applyNumberFormat="1" applyFont="1" applyBorder="1"/>
    <xf fontId="2" fillId="0" borderId="5" numFmtId="0" xfId="1" applyFont="1" applyBorder="1" applyAlignment="1">
      <alignment horizontal="right"/>
    </xf>
    <xf fontId="2" fillId="0" borderId="1" numFmtId="0" xfId="1" applyFont="1" applyBorder="1" applyAlignment="1">
      <alignment horizontal="right"/>
    </xf>
    <xf fontId="2" fillId="0" borderId="6" numFmtId="0" xfId="1" applyFont="1" applyBorder="1" applyAlignment="1">
      <alignment horizontal="right"/>
    </xf>
    <xf fontId="2" fillId="0" borderId="16" numFmtId="0" xfId="1" applyFont="1" applyBorder="1"/>
    <xf fontId="2" fillId="0" borderId="6" numFmtId="0" xfId="1" applyFont="1" applyBorder="1"/>
    <xf fontId="2" fillId="0" borderId="25" numFmtId="0" xfId="1" applyFont="1" applyBorder="1"/>
    <xf fontId="2" fillId="0" borderId="6" numFmtId="4" xfId="139" applyNumberFormat="1" applyFont="1" applyBorder="1"/>
    <xf fontId="9" fillId="0" borderId="24" numFmtId="0" xfId="1" applyFont="1" applyBorder="1" applyAlignment="1">
      <alignment indent="1" wrapText="1"/>
    </xf>
    <xf fontId="2" fillId="0" borderId="29" numFmtId="0" xfId="1" applyFont="1" applyBorder="1" applyAlignment="1">
      <alignment indent="3" wrapText="1"/>
    </xf>
    <xf fontId="2" fillId="0" borderId="24" numFmtId="0" xfId="1" applyFont="1" applyBorder="1" applyAlignment="1">
      <alignment indent="3" wrapText="1"/>
    </xf>
    <xf fontId="2" fillId="0" borderId="29" numFmtId="0" xfId="1" applyFont="1" applyBorder="1" applyAlignment="1">
      <alignment indent="5" wrapText="1"/>
    </xf>
    <xf fontId="2" fillId="0" borderId="33" numFmtId="0" xfId="1" applyFont="1" applyBorder="1" applyAlignment="1">
      <alignment indent="5" wrapText="1"/>
    </xf>
    <xf fontId="2" fillId="0" borderId="1" numFmtId="0" xfId="1" applyFont="1" applyBorder="1" applyAlignment="1">
      <alignment indent="5" wrapText="1"/>
    </xf>
    <xf fontId="2" fillId="0" borderId="6" numFmtId="0" xfId="1" applyFont="1" applyBorder="1" applyAlignment="1">
      <alignment indent="5" wrapText="1"/>
    </xf>
    <xf fontId="2" fillId="0" borderId="24" numFmtId="0" xfId="1" applyFont="1" applyBorder="1" applyAlignment="1">
      <alignment indent="5" wrapText="1"/>
    </xf>
    <xf fontId="2" fillId="0" borderId="4" numFmtId="0" xfId="1" applyFont="1" applyBorder="1" applyAlignment="1">
      <alignment horizontal="center"/>
    </xf>
    <xf fontId="2" fillId="0" borderId="30" numFmtId="0" xfId="1" applyFont="1" applyBorder="1" applyAlignment="1">
      <alignment horizontal="center"/>
    </xf>
    <xf fontId="2" fillId="0" borderId="32" numFmtId="0" xfId="1" applyFont="1" applyBorder="1" applyAlignment="1">
      <alignment horizontal="center"/>
    </xf>
    <xf fontId="2" fillId="0" borderId="34" numFmtId="0" xfId="1" applyFont="1" applyBorder="1" applyAlignment="1">
      <alignment horizontal="center"/>
    </xf>
    <xf fontId="2" fillId="0" borderId="35" numFmtId="0" xfId="1" applyFont="1" applyBorder="1" applyAlignment="1">
      <alignment vertical="center" wrapText="1"/>
    </xf>
    <xf fontId="2" fillId="0" borderId="34" numFmtId="0" xfId="1" applyFont="1" applyBorder="1" applyAlignment="1">
      <alignment vertical="center" wrapText="1"/>
    </xf>
    <xf fontId="2" fillId="0" borderId="34" numFmtId="0" xfId="1" applyFont="1" applyBorder="1" applyAlignment="1">
      <alignment horizontal="right"/>
    </xf>
    <xf fontId="2" fillId="0" borderId="36" numFmtId="0" xfId="1" applyFont="1" applyBorder="1" applyAlignment="1">
      <alignment horizontal="right"/>
    </xf>
    <xf fontId="2" fillId="0" borderId="16" numFmtId="4" xfId="139" applyNumberFormat="1" applyFont="1" applyBorder="1"/>
    <xf fontId="2" fillId="0" borderId="6" numFmtId="4" xfId="139" applyNumberFormat="1" applyFont="1" applyBorder="1" applyAlignment="1">
      <alignment horizontal="right"/>
    </xf>
    <xf fontId="2" fillId="0" borderId="16" numFmtId="4" xfId="1" applyNumberFormat="1" applyFont="1" applyBorder="1"/>
    <xf fontId="2" fillId="0" borderId="37" numFmtId="0" xfId="1" applyFont="1" applyBorder="1" applyAlignment="1">
      <alignment indent="1" wrapText="1"/>
    </xf>
    <xf fontId="2" fillId="0" borderId="22" numFmtId="0" xfId="1" applyFont="1" applyBorder="1" applyAlignment="1">
      <alignment horizontal="center"/>
    </xf>
    <xf fontId="2" fillId="0" borderId="22" numFmtId="0" xfId="1" applyFont="1" applyBorder="1" applyAlignment="1">
      <alignment horizontal="right"/>
    </xf>
    <xf fontId="2" fillId="0" borderId="23" numFmtId="0" xfId="1" applyFont="1" applyBorder="1" applyAlignment="1">
      <alignment horizontal="right"/>
    </xf>
    <xf fontId="1" fillId="0" borderId="2" numFmtId="0" xfId="1" applyFont="1" applyBorder="1" applyAlignment="1">
      <alignment horizontal="center"/>
    </xf>
    <xf fontId="0" fillId="0" borderId="2" numFmtId="4" xfId="0" applyNumberFormat="1" applyBorder="1" applyAlignment="1">
      <alignment horizontal="center"/>
    </xf>
    <xf fontId="1" fillId="0" borderId="30" numFmtId="4" xfId="1" applyNumberFormat="1" applyFont="1" applyBorder="1" applyAlignment="1">
      <alignment horizontal="center" vertical="center"/>
    </xf>
    <xf fontId="0" fillId="0" borderId="0" numFmtId="1" xfId="0" applyNumberFormat="1" applyAlignment="1">
      <alignment horizontal="center" vertical="center"/>
    </xf>
    <xf fontId="1" fillId="0" borderId="16" numFmtId="4" xfId="1" applyNumberFormat="1" applyFont="1" applyBorder="1" applyAlignment="1">
      <alignment horizontal="center" vertical="center"/>
    </xf>
    <xf fontId="2" fillId="0" borderId="33" numFmtId="0" xfId="1" applyFont="1" applyBorder="1" applyAlignment="1">
      <alignment horizontal="center" wrapText="1"/>
    </xf>
    <xf fontId="2" fillId="0" borderId="32" numFmtId="0" xfId="1" applyFont="1" applyBorder="1" applyAlignment="1">
      <alignment horizontal="center" wrapText="1"/>
    </xf>
    <xf fontId="1" fillId="0" borderId="1" numFmtId="0" xfId="1" applyFont="1" applyBorder="1" applyAlignment="1">
      <alignment horizontal="center"/>
    </xf>
    <xf fontId="0" fillId="0" borderId="1" numFmtId="1" xfId="0" applyNumberFormat="1" applyBorder="1" applyAlignment="1">
      <alignment horizontal="center" vertical="center"/>
    </xf>
    <xf fontId="1" fillId="0" borderId="6" numFmtId="4" xfId="1" applyNumberFormat="1" applyFont="1" applyBorder="1" applyAlignment="1">
      <alignment horizontal="center" vertical="center"/>
    </xf>
    <xf fontId="7" fillId="0" borderId="33" numFmtId="0" xfId="1" applyFont="1" applyBorder="1" applyAlignment="1">
      <alignment wrapText="1"/>
    </xf>
    <xf fontId="3" fillId="0" borderId="6" numFmtId="0" xfId="1" applyFont="1" applyBorder="1" applyAlignment="1">
      <alignment horizontal="right"/>
    </xf>
    <xf fontId="3" fillId="0" borderId="6" numFmtId="4" xfId="1" applyNumberFormat="1" applyFont="1" applyBorder="1" applyAlignment="1">
      <alignment horizontal="right"/>
    </xf>
    <xf fontId="1" fillId="0" borderId="0" numFmtId="0" xfId="1" applyFont="1" applyAlignment="1">
      <alignment vertical="center"/>
    </xf>
    <xf fontId="2" fillId="0" borderId="33" numFmtId="0" xfId="1" applyFont="1" applyBorder="1" applyAlignment="1">
      <alignment indent="1" vertical="top" wrapText="1"/>
    </xf>
    <xf fontId="7" fillId="0" borderId="0" numFmtId="4" xfId="1" applyNumberFormat="1" applyFont="1" applyAlignment="1">
      <alignment horizontal="center" vertical="center"/>
    </xf>
    <xf fontId="0" fillId="0" borderId="0" numFmtId="4" xfId="0" applyNumberFormat="1" applyAlignment="1">
      <alignment horizontal="center" vertical="center"/>
    </xf>
    <xf fontId="10" fillId="0" borderId="2" numFmtId="0" xfId="1" applyFont="1" applyBorder="1" applyAlignment="1">
      <alignment horizontal="center" vertical="center"/>
    </xf>
    <xf fontId="1" fillId="0" borderId="2" numFmtId="0" xfId="1" applyFont="1" applyBorder="1" applyAlignment="1">
      <alignment vertical="center"/>
    </xf>
    <xf fontId="1" fillId="0" borderId="0" numFmtId="0" xfId="1" applyFont="1" applyAlignment="1">
      <alignment horizontal="center" vertical="center"/>
    </xf>
    <xf fontId="2" fillId="0" borderId="14" numFmtId="0" xfId="1" applyFont="1" applyBorder="1" applyAlignment="1">
      <alignment indent="1" wrapText="1"/>
    </xf>
    <xf fontId="2" fillId="0" borderId="16" numFmtId="0" xfId="1" applyFont="1" applyBorder="1" applyAlignment="1">
      <alignment horizontal="right"/>
    </xf>
    <xf fontId="2" fillId="0" borderId="31" numFmtId="0" xfId="1" applyFont="1" applyBorder="1" applyAlignment="1">
      <alignment horizontal="right"/>
    </xf>
    <xf fontId="0" fillId="0" borderId="0" numFmtId="0" xfId="0" applyAlignment="1">
      <alignment vertical="center"/>
    </xf>
    <xf fontId="2" fillId="0" borderId="24" numFmtId="0" xfId="1" applyFont="1" applyBorder="1" applyAlignment="1">
      <alignment indent="4" wrapText="1"/>
    </xf>
    <xf fontId="1" fillId="0" borderId="1" numFmtId="0" xfId="1" applyFont="1" applyBorder="1" applyAlignment="1">
      <alignment horizontal="center" vertical="center"/>
    </xf>
    <xf fontId="1" fillId="0" borderId="1" numFmtId="0" xfId="1" applyFont="1" applyBorder="1" applyAlignment="1">
      <alignment vertical="center"/>
    </xf>
    <xf fontId="2" fillId="0" borderId="0" numFmtId="0" xfId="22" applyFont="1"/>
    <xf fontId="11" fillId="0" borderId="33" numFmtId="0" xfId="1" applyFont="1" applyBorder="1" applyAlignment="1">
      <alignment indent="1" vertical="top" wrapText="1"/>
    </xf>
    <xf fontId="11" fillId="0" borderId="24" numFmtId="0" xfId="1" applyFont="1" applyBorder="1" applyAlignment="1">
      <alignment wrapText="1"/>
    </xf>
    <xf fontId="11" fillId="0" borderId="6" numFmtId="0" xfId="1" applyFont="1" applyBorder="1" applyAlignment="1">
      <alignment horizontal="center"/>
    </xf>
    <xf fontId="11" fillId="0" borderId="6" numFmtId="0" xfId="1" applyFont="1" applyBorder="1" applyAlignment="1">
      <alignment horizontal="right"/>
    </xf>
    <xf fontId="11" fillId="0" borderId="6" numFmtId="4" xfId="1" applyNumberFormat="1" applyFont="1" applyBorder="1" applyAlignment="1">
      <alignment horizontal="right"/>
    </xf>
    <xf fontId="11" fillId="0" borderId="25" numFmtId="0" xfId="1" applyFont="1" applyBorder="1" applyAlignment="1">
      <alignment horizontal="right"/>
    </xf>
    <xf fontId="1" fillId="0" borderId="0" numFmtId="0" xfId="1" applyFont="1" applyAlignment="1">
      <alignment horizontal="right" vertical="center"/>
    </xf>
    <xf fontId="8" fillId="0" borderId="0" numFmtId="4" xfId="107" applyNumberFormat="1" applyFont="1" applyAlignment="1">
      <alignment wrapText="1"/>
    </xf>
    <xf fontId="2" fillId="0" borderId="0" numFmtId="4" xfId="10" applyNumberFormat="1" applyFont="1"/>
    <xf fontId="2" fillId="0" borderId="0" numFmtId="4" xfId="139" applyNumberFormat="1" applyFont="1" applyAlignment="1">
      <alignment horizontal="right"/>
    </xf>
    <xf fontId="11" fillId="0" borderId="24" numFmtId="0" xfId="1" applyFont="1" applyBorder="1" applyAlignment="1">
      <alignment indent="2" wrapText="1"/>
    </xf>
    <xf fontId="12" fillId="0" borderId="0" numFmtId="0" xfId="1" applyFont="1" applyAlignment="1">
      <alignment horizontal="center"/>
    </xf>
    <xf fontId="0" fillId="0" borderId="0" numFmtId="49" xfId="0" applyNumberFormat="1"/>
    <xf fontId="2" fillId="0" borderId="0" numFmtId="161" xfId="141" applyNumberFormat="1" applyFont="1"/>
    <xf fontId="2" fillId="0" borderId="0" numFmtId="4" xfId="72" applyNumberFormat="1" applyFont="1" applyAlignment="1">
      <alignment horizontal="right" wrapText="1"/>
    </xf>
    <xf fontId="10" fillId="0" borderId="0" numFmtId="4" xfId="1" applyNumberFormat="1" applyFont="1" applyAlignment="1">
      <alignment horizontal="center"/>
    </xf>
    <xf fontId="1" fillId="2" borderId="0" numFmtId="0" xfId="1" applyFont="1" applyFill="1"/>
    <xf fontId="2" fillId="2" borderId="33" numFmtId="0" xfId="1" applyFont="1" applyFill="1" applyBorder="1" applyAlignment="1">
      <alignment indent="1" vertical="top" wrapText="1"/>
    </xf>
    <xf fontId="2" fillId="2" borderId="24" numFmtId="0" xfId="1" applyFont="1" applyFill="1" applyBorder="1" applyAlignment="1">
      <alignment indent="4" wrapText="1"/>
    </xf>
    <xf fontId="2" fillId="2" borderId="6" numFmtId="0" xfId="1" applyFont="1" applyFill="1" applyBorder="1" applyAlignment="1">
      <alignment horizontal="center"/>
    </xf>
    <xf fontId="2" fillId="2" borderId="6" numFmtId="0" xfId="1" applyFont="1" applyFill="1" applyBorder="1" applyAlignment="1">
      <alignment horizontal="right"/>
    </xf>
    <xf fontId="2" fillId="2" borderId="6" numFmtId="4" xfId="1" applyNumberFormat="1" applyFont="1" applyFill="1" applyBorder="1" applyAlignment="1">
      <alignment horizontal="right"/>
    </xf>
    <xf fontId="2" fillId="2" borderId="25" numFmtId="0" xfId="1" applyFont="1" applyFill="1" applyBorder="1" applyAlignment="1">
      <alignment horizontal="right"/>
    </xf>
    <xf fontId="1" fillId="2" borderId="0" numFmtId="4" xfId="1" applyNumberFormat="1" applyFont="1" applyFill="1" applyAlignment="1">
      <alignment horizontal="center"/>
    </xf>
    <xf fontId="0" fillId="2" borderId="0" numFmtId="49" xfId="0" applyNumberFormat="1" applyFill="1"/>
    <xf fontId="2" fillId="2" borderId="0" numFmtId="161" xfId="141" applyNumberFormat="1" applyFont="1" applyFill="1"/>
    <xf fontId="2" fillId="2" borderId="0" numFmtId="4" xfId="72" applyNumberFormat="1" applyFont="1" applyFill="1" applyAlignment="1">
      <alignment horizontal="right" wrapText="1"/>
    </xf>
    <xf fontId="2" fillId="2" borderId="0" numFmtId="4" xfId="10" applyNumberFormat="1" applyFont="1" applyFill="1"/>
    <xf fontId="2" fillId="2" borderId="0" numFmtId="49" xfId="1" applyNumberFormat="1" applyFont="1" applyFill="1" applyAlignment="1">
      <alignment horizontal="right"/>
    </xf>
    <xf fontId="2" fillId="0" borderId="6" numFmtId="49" xfId="1" applyNumberFormat="1" applyFont="1" applyBorder="1" applyAlignment="1">
      <alignment horizontal="right"/>
    </xf>
    <xf fontId="2" fillId="0" borderId="6" numFmtId="4" xfId="1" applyNumberFormat="1" applyFont="1" applyBorder="1" applyAlignment="1">
      <alignment horizontal="right" wrapText="1"/>
    </xf>
    <xf fontId="2" fillId="0" borderId="0" numFmtId="49" xfId="1" applyNumberFormat="1" applyFont="1" applyAlignment="1">
      <alignment horizontal="right"/>
    </xf>
    <xf fontId="0" fillId="3" borderId="0" numFmtId="160" xfId="139" applyNumberFormat="1" applyFill="1" applyAlignment="1">
      <alignment horizontal="right"/>
    </xf>
    <xf fontId="0" fillId="0" borderId="0" numFmtId="49" xfId="0" applyNumberFormat="1" applyAlignment="1">
      <alignment horizontal="center"/>
    </xf>
    <xf fontId="13" fillId="0" borderId="0" numFmtId="161" xfId="0" applyNumberFormat="1" applyFont="1"/>
    <xf fontId="13" fillId="0" borderId="0" numFmtId="0" xfId="0" applyFont="1"/>
    <xf fontId="1" fillId="0" borderId="0" numFmtId="0" xfId="1" applyFont="1" applyAlignment="1">
      <alignment horizontal="left"/>
    </xf>
    <xf fontId="2" fillId="0" borderId="33" numFmtId="0" xfId="1" applyFont="1" applyBorder="1" applyAlignment="1">
      <alignment horizontal="left" indent="1" vertical="top" wrapText="1"/>
    </xf>
    <xf fontId="2" fillId="0" borderId="26" numFmtId="0" xfId="1" applyFont="1" applyBorder="1" applyAlignment="1">
      <alignment horizontal="center"/>
    </xf>
    <xf fontId="2" fillId="0" borderId="28" numFmtId="0" xfId="1" applyFont="1" applyBorder="1" applyAlignment="1">
      <alignment horizontal="center"/>
    </xf>
    <xf fontId="2" fillId="0" borderId="38" numFmtId="0" xfId="1" applyFont="1" applyBorder="1" applyAlignment="1">
      <alignment horizontal="right"/>
    </xf>
    <xf fontId="1" fillId="2" borderId="0" numFmtId="4" xfId="1" applyNumberFormat="1" applyFont="1" applyFill="1"/>
    <xf fontId="2" fillId="0" borderId="19" numFmtId="0" xfId="1" applyFont="1" applyBorder="1" applyAlignment="1">
      <alignment indent="1" vertical="top" wrapText="1"/>
    </xf>
    <xf fontId="1" fillId="0" borderId="0" numFmtId="0" xfId="1" applyFont="1" applyAlignment="1">
      <alignment horizontal="left" wrapText="1"/>
    </xf>
    <xf fontId="2" fillId="0" borderId="1" numFmtId="2" xfId="1" applyNumberFormat="1" applyFont="1" applyBorder="1" applyAlignment="1">
      <alignment horizontal="center" wrapText="1"/>
    </xf>
    <xf fontId="2" fillId="0" borderId="0" numFmtId="0" xfId="1" applyFont="1" applyAlignment="1">
      <alignment wrapText="1"/>
    </xf>
    <xf fontId="2" fillId="0" borderId="1" numFmtId="0" xfId="1" applyFont="1" applyBorder="1" applyAlignment="1">
      <alignment horizontal="center" wrapText="1"/>
    </xf>
    <xf fontId="0" fillId="0" borderId="0" numFmtId="0" xfId="0"/>
    <xf fontId="14" fillId="0" borderId="0" numFmtId="0" xfId="1" applyFont="1" applyAlignment="1">
      <alignment horizontal="center" vertical="top"/>
    </xf>
    <xf fontId="2" fillId="0" borderId="0" numFmtId="0" xfId="1" applyFont="1" applyAlignment="1">
      <alignment horizontal="center" wrapText="1"/>
    </xf>
    <xf fontId="2" fillId="0" borderId="0" numFmtId="0" xfId="1" applyFont="1" applyAlignment="1">
      <alignment horizontal="center"/>
    </xf>
    <xf fontId="1" fillId="0" borderId="2" numFmtId="0" xfId="1" applyFont="1" applyBorder="1" applyAlignment="1">
      <alignment horizontal="center" vertical="top" wrapText="1"/>
    </xf>
    <xf fontId="1" fillId="0" borderId="2" numFmtId="0" xfId="1" applyFont="1" applyBorder="1" applyAlignment="1">
      <alignment horizontal="center" vertical="top"/>
    </xf>
    <xf fontId="2" fillId="0" borderId="0" numFmtId="0" xfId="1" applyFont="1" applyAlignment="1">
      <alignment horizontal="left"/>
    </xf>
    <xf fontId="2" fillId="0" borderId="1" numFmtId="0" xfId="0" applyFont="1" applyBorder="1" applyAlignment="1">
      <alignment horizontal="center" wrapText="1"/>
    </xf>
    <xf fontId="15" fillId="0" borderId="0" numFmtId="0" xfId="0" applyFont="1" applyProtection="1"/>
    <xf fontId="2" fillId="0" borderId="1" numFmtId="0" xfId="0" applyFont="1" applyBorder="1" applyAlignment="1">
      <alignment horizontal="center"/>
    </xf>
    <xf fontId="2" fillId="0" borderId="0" numFmtId="0" xfId="0" applyFont="1" applyProtection="1"/>
    <xf fontId="14" fillId="0" borderId="2" numFmtId="0" xfId="1" applyFont="1" applyBorder="1" applyAlignment="1">
      <alignment horizontal="center" vertical="top"/>
    </xf>
    <xf fontId="14" fillId="0" borderId="0" numFmtId="0" xfId="1" applyFont="1" applyAlignment="1">
      <alignment vertical="top"/>
    </xf>
    <xf fontId="1" fillId="0" borderId="1" numFmtId="1" xfId="1" applyNumberFormat="1" applyFont="1" applyBorder="1" applyAlignment="1">
      <alignment horizontal="center"/>
    </xf>
    <xf fontId="1" fillId="0" borderId="0" numFmtId="1" xfId="1" applyNumberFormat="1" applyFont="1" applyAlignment="1">
      <alignment horizontal="right"/>
    </xf>
    <xf fontId="1" fillId="0" borderId="1" numFmtId="0" xfId="1" applyFont="1" applyBorder="1" applyAlignment="1">
      <alignment horizontal="left"/>
    </xf>
  </cellXfs>
  <cellStyles count="142">
    <cellStyle name="Обычный" xfId="0" builtinId="0"/>
    <cellStyle name="Обычный 2" xfId="1"/>
    <cellStyle name="Обычный 2 10" xfId="2"/>
    <cellStyle name="Обычный 2 10 2" xfId="3"/>
    <cellStyle name="Обычный 2 10 3" xfId="4"/>
    <cellStyle name="Обычный 2 10 4" xfId="5"/>
    <cellStyle name="Обычный 2 11" xfId="6"/>
    <cellStyle name="Обычный 2 11 2" xfId="7"/>
    <cellStyle name="Обычный 2 11 3" xfId="8"/>
    <cellStyle name="Обычный 2 11 4" xfId="9"/>
    <cellStyle name="Обычный 2 12" xfId="10"/>
    <cellStyle name="Обычный 2 12 2" xfId="11"/>
    <cellStyle name="Обычный 2 12 3" xfId="12"/>
    <cellStyle name="Обычный 2 12 4" xfId="13"/>
    <cellStyle name="Обычный 2 13" xfId="14"/>
    <cellStyle name="Обычный 2 13 2" xfId="15"/>
    <cellStyle name="Обычный 2 13 3" xfId="16"/>
    <cellStyle name="Обычный 2 13 4" xfId="17"/>
    <cellStyle name="Обычный 2 14" xfId="18"/>
    <cellStyle name="Обычный 2 14 2" xfId="19"/>
    <cellStyle name="Обычный 2 14 3" xfId="20"/>
    <cellStyle name="Обычный 2 14 4" xfId="21"/>
    <cellStyle name="Обычный 2 15" xfId="22"/>
    <cellStyle name="Обычный 2 15 2" xfId="23"/>
    <cellStyle name="Обычный 2 15 3" xfId="24"/>
    <cellStyle name="Обычный 2 15 4" xfId="25"/>
    <cellStyle name="Обычный 2 16" xfId="26"/>
    <cellStyle name="Обычный 2 16 2" xfId="27"/>
    <cellStyle name="Обычный 2 16 2 2" xfId="28"/>
    <cellStyle name="Обычный 2 16 2 3" xfId="29"/>
    <cellStyle name="Обычный 2 16 3" xfId="30"/>
    <cellStyle name="Обычный 2 16 3 2" xfId="31"/>
    <cellStyle name="Обычный 2 17" xfId="32"/>
    <cellStyle name="Обычный 2 17 2" xfId="33"/>
    <cellStyle name="Обычный 2 17 2 2" xfId="34"/>
    <cellStyle name="Обычный 2 17 2 3" xfId="35"/>
    <cellStyle name="Обычный 2 17 3" xfId="36"/>
    <cellStyle name="Обычный 2 17 3 2" xfId="37"/>
    <cellStyle name="Обычный 2 18" xfId="38"/>
    <cellStyle name="Обычный 2 18 2" xfId="39"/>
    <cellStyle name="Обычный 2 18 2 2" xfId="40"/>
    <cellStyle name="Обычный 2 18 2 3" xfId="41"/>
    <cellStyle name="Обычный 2 18 3" xfId="42"/>
    <cellStyle name="Обычный 2 18 3 2" xfId="43"/>
    <cellStyle name="Обычный 2 19" xfId="44"/>
    <cellStyle name="Обычный 2 19 2" xfId="45"/>
    <cellStyle name="Обычный 2 19 2 2" xfId="46"/>
    <cellStyle name="Обычный 2 19 2 3" xfId="47"/>
    <cellStyle name="Обычный 2 19 3" xfId="48"/>
    <cellStyle name="Обычный 2 19 3 2" xfId="49"/>
    <cellStyle name="Обычный 2 2" xfId="50"/>
    <cellStyle name="Обычный 2 2 2" xfId="51"/>
    <cellStyle name="Обычный 2 2 2 2" xfId="52"/>
    <cellStyle name="Обычный 2 2 2 3" xfId="53"/>
    <cellStyle name="Обычный 2 2 3" xfId="54"/>
    <cellStyle name="Обычный 2 2 4" xfId="55"/>
    <cellStyle name="Обычный 2 2 5" xfId="56"/>
    <cellStyle name="Обычный 2 20" xfId="57"/>
    <cellStyle name="Обычный 2 20 2" xfId="58"/>
    <cellStyle name="Обычный 2 20 2 2" xfId="59"/>
    <cellStyle name="Обычный 2 20 2 3" xfId="60"/>
    <cellStyle name="Обычный 2 20 3" xfId="61"/>
    <cellStyle name="Обычный 2 20 3 2" xfId="62"/>
    <cellStyle name="Обычный 2 21" xfId="63"/>
    <cellStyle name="Обычный 2 21 2" xfId="64"/>
    <cellStyle name="Обычный 2 22" xfId="65"/>
    <cellStyle name="Обычный 2 23" xfId="66"/>
    <cellStyle name="Обычный 2 23 2" xfId="67"/>
    <cellStyle name="Обычный 2 23 2 2" xfId="68"/>
    <cellStyle name="Обычный 2 23 2 3" xfId="69"/>
    <cellStyle name="Обычный 2 23 3" xfId="70"/>
    <cellStyle name="Обычный 2 23 3 2" xfId="71"/>
    <cellStyle name="Обычный 2 24" xfId="72"/>
    <cellStyle name="Обычный 2 25" xfId="73"/>
    <cellStyle name="Обычный 2 26" xfId="74"/>
    <cellStyle name="Обычный 2 27" xfId="75"/>
    <cellStyle name="Обычный 2 28" xfId="76"/>
    <cellStyle name="Обычный 2 28 2" xfId="77"/>
    <cellStyle name="Обычный 2 28 2 2" xfId="78"/>
    <cellStyle name="Обычный 2 28 2 3" xfId="79"/>
    <cellStyle name="Обычный 2 28 3" xfId="80"/>
    <cellStyle name="Обычный 2 28 3 2" xfId="81"/>
    <cellStyle name="Обычный 2 29" xfId="82"/>
    <cellStyle name="Обычный 2 3" xfId="83"/>
    <cellStyle name="Обычный 2 3 2" xfId="84"/>
    <cellStyle name="Обычный 2 3 3" xfId="85"/>
    <cellStyle name="Обычный 2 3 4" xfId="86"/>
    <cellStyle name="Обычный 2 30" xfId="87"/>
    <cellStyle name="Обычный 2 31" xfId="88"/>
    <cellStyle name="Обычный 2 32" xfId="89"/>
    <cellStyle name="Обычный 2 32 2" xfId="90"/>
    <cellStyle name="Обычный 2 32 3" xfId="91"/>
    <cellStyle name="Обычный 2 32 4" xfId="92"/>
    <cellStyle name="Обычный 2 33" xfId="93"/>
    <cellStyle name="Обычный 2 33 2" xfId="94"/>
    <cellStyle name="Обычный 2 34" xfId="95"/>
    <cellStyle name="Обычный 2 34 2" xfId="96"/>
    <cellStyle name="Обычный 2 35" xfId="97"/>
    <cellStyle name="Обычный 2 35 2" xfId="98"/>
    <cellStyle name="Обычный 2 36" xfId="99"/>
    <cellStyle name="Обычный 2 36 2" xfId="100"/>
    <cellStyle name="Обычный 2 37" xfId="101"/>
    <cellStyle name="Обычный 2 37 2" xfId="102"/>
    <cellStyle name="Обычный 2 38" xfId="103"/>
    <cellStyle name="Обычный 2 38 2" xfId="104"/>
    <cellStyle name="Обычный 2 39" xfId="105"/>
    <cellStyle name="Обычный 2 39 2" xfId="106"/>
    <cellStyle name="Обычный 2 4" xfId="107"/>
    <cellStyle name="Обычный 2 4 2" xfId="108"/>
    <cellStyle name="Обычный 2 4 3" xfId="109"/>
    <cellStyle name="Обычный 2 4 4" xfId="110"/>
    <cellStyle name="Обычный 2 40" xfId="111"/>
    <cellStyle name="Обычный 2 41" xfId="112"/>
    <cellStyle name="Обычный 2 42" xfId="113"/>
    <cellStyle name="Обычный 2 43" xfId="114"/>
    <cellStyle name="Обычный 2 5" xfId="115"/>
    <cellStyle name="Обычный 2 5 2" xfId="116"/>
    <cellStyle name="Обычный 2 5 3" xfId="117"/>
    <cellStyle name="Обычный 2 5 4" xfId="118"/>
    <cellStyle name="Обычный 2 6" xfId="119"/>
    <cellStyle name="Обычный 2 6 2" xfId="120"/>
    <cellStyle name="Обычный 2 6 3" xfId="121"/>
    <cellStyle name="Обычный 2 6 4" xfId="122"/>
    <cellStyle name="Обычный 2 7" xfId="123"/>
    <cellStyle name="Обычный 2 7 2" xfId="124"/>
    <cellStyle name="Обычный 2 7 3" xfId="125"/>
    <cellStyle name="Обычный 2 7 4" xfId="126"/>
    <cellStyle name="Обычный 2 8" xfId="127"/>
    <cellStyle name="Обычный 2 8 2" xfId="128"/>
    <cellStyle name="Обычный 2 8 3" xfId="129"/>
    <cellStyle name="Обычный 2 8 4" xfId="130"/>
    <cellStyle name="Обычный 2 9" xfId="131"/>
    <cellStyle name="Обычный 2 9 2" xfId="132"/>
    <cellStyle name="Обычный 2 9 3" xfId="133"/>
    <cellStyle name="Обычный 2 9 4" xfId="134"/>
    <cellStyle name="Обычный 3" xfId="135"/>
    <cellStyle name="Обычный 3 2" xfId="136"/>
    <cellStyle name="Обычный 4" xfId="137"/>
    <cellStyle name="Обычный 4 2" xfId="138"/>
    <cellStyle name="Финансовый" xfId="139" builtinId="3"/>
    <cellStyle name="Финансовый 2" xfId="140"/>
    <cellStyle name="Финансовый 3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0" fitToPage="1"/>
  </sheetPr>
  <sheetViews>
    <sheetView view="pageBreakPreview" zoomScale="85" workbookViewId="0">
      <selection activeCell="N105" activeCellId="0" sqref="N105:P105"/>
    </sheetView>
  </sheetViews>
  <sheetFormatPr defaultRowHeight="14.25"/>
  <cols>
    <col customWidth="1" min="1" max="1" style="1" width="1.140625"/>
    <col customWidth="1" min="2" max="4" style="1" width="9"/>
    <col customWidth="1" min="5" max="5" style="1" width="14.42578125"/>
    <col customWidth="1" min="6" max="6" style="1" width="9"/>
    <col customWidth="1" min="7" max="7" style="1" width="11.5703125"/>
    <col customWidth="1" min="8" max="8" style="1" width="3.85546875"/>
    <col customWidth="1" min="9" max="9" style="1" width="5.7109375"/>
    <col customWidth="1" min="10" max="10" style="1" width="12.5703125"/>
    <col customWidth="1" min="11" max="11" style="1" width="10.28515625"/>
    <col customWidth="1" min="12" max="12" style="1" width="4.5703125"/>
    <col customWidth="1" min="13" max="13" style="1" width="8.7109375"/>
    <col customWidth="1" min="14" max="14" style="1" width="7.42578125"/>
    <col customWidth="1" min="15" max="15" style="1" width="4.42578125"/>
    <col customWidth="1" min="16" max="16" style="1" width="8.85546875"/>
    <col customWidth="1" min="17" max="17" style="1" width="4.140625"/>
    <col customWidth="1" min="18" max="18" style="1" width="2.5703125"/>
    <col customWidth="1" min="19" max="19" style="1" width="11.28515625"/>
    <col customWidth="1" min="20" max="20" style="1" width="12"/>
    <col customWidth="1" min="21" max="21" style="1" width="3.5703125"/>
    <col customWidth="1" min="22" max="22" style="1" width="7"/>
    <col customWidth="1" min="23" max="23" style="1" width="9"/>
    <col customWidth="1" min="24" max="24" style="1" width="11.42578125"/>
    <col customWidth="1" min="25" max="25" style="1" width="11.140625"/>
    <col customWidth="1" min="26" max="26" style="1" width="15.28515625"/>
    <col customWidth="1" min="27" max="28" style="1" width="11.7109375"/>
    <col customWidth="1" min="29" max="32" style="1" width="9.140625"/>
    <col min="33" max="16384" style="1" width="9.140625"/>
  </cols>
  <sheetData>
    <row r="1" ht="11.25" customHeight="1"/>
    <row r="2" ht="11.25" customHeight="1">
      <c r="V2" s="2" t="s">
        <v>0</v>
      </c>
      <c r="W2" s="2"/>
      <c r="X2" s="2"/>
    </row>
    <row r="3" ht="11.25" customHeight="1">
      <c r="P3" s="2" t="s">
        <v>1</v>
      </c>
      <c r="Q3" s="2"/>
      <c r="R3" s="2"/>
      <c r="S3" s="2"/>
      <c r="T3" s="2"/>
      <c r="U3" s="2"/>
      <c r="V3" s="2"/>
      <c r="W3" s="2"/>
      <c r="X3" s="2"/>
    </row>
    <row r="4" ht="11.25" customHeight="1">
      <c r="P4" s="2" t="s">
        <v>2</v>
      </c>
      <c r="Q4" s="2"/>
      <c r="R4" s="2"/>
      <c r="S4" s="2"/>
      <c r="T4" s="2"/>
      <c r="U4" s="2"/>
      <c r="V4" s="2"/>
      <c r="W4" s="2"/>
      <c r="X4" s="2"/>
    </row>
    <row r="5" ht="11.25" customHeight="1">
      <c r="P5" s="2" t="s">
        <v>3</v>
      </c>
      <c r="Q5" s="2"/>
      <c r="R5" s="2"/>
      <c r="S5" s="2"/>
      <c r="T5" s="2"/>
      <c r="U5" s="2"/>
      <c r="V5" s="2"/>
      <c r="W5" s="2"/>
      <c r="X5" s="2"/>
    </row>
    <row r="6" ht="11.25" customHeight="1">
      <c r="P6" s="2" t="s">
        <v>4</v>
      </c>
      <c r="Q6" s="2"/>
      <c r="R6" s="2"/>
      <c r="S6" s="2"/>
      <c r="T6" s="2"/>
      <c r="U6" s="2"/>
      <c r="V6" s="2"/>
      <c r="W6" s="2"/>
      <c r="X6" s="2"/>
    </row>
    <row r="7" ht="11.25" customHeight="1"/>
    <row r="8" ht="11.25" customHeight="1"/>
    <row r="9" ht="15.75" customHeight="1">
      <c r="Q9" s="3" t="s">
        <v>5</v>
      </c>
      <c r="R9" s="3"/>
      <c r="S9" s="3"/>
      <c r="T9" s="3"/>
      <c r="U9" s="3"/>
      <c r="V9" s="3"/>
      <c r="W9" s="3"/>
      <c r="X9" s="3"/>
    </row>
    <row r="10" ht="11.25" customHeight="1"/>
    <row r="11" ht="34.700000000000003" customHeight="1">
      <c r="Q11" s="4" t="s">
        <v>6</v>
      </c>
      <c r="R11" s="4"/>
      <c r="S11" s="4"/>
      <c r="T11" s="4"/>
      <c r="U11" s="4"/>
      <c r="V11" s="4"/>
      <c r="W11" s="4"/>
      <c r="X11" s="4"/>
    </row>
    <row r="12" ht="11.25" customHeight="1">
      <c r="Q12" s="5" t="s">
        <v>7</v>
      </c>
      <c r="R12" s="5"/>
      <c r="S12" s="5"/>
      <c r="T12" s="5"/>
      <c r="U12" s="5"/>
      <c r="V12" s="5"/>
      <c r="W12" s="5"/>
      <c r="X12" s="5"/>
    </row>
    <row r="13" ht="31.5" customHeight="1">
      <c r="Q13" s="4" t="s">
        <v>8</v>
      </c>
      <c r="R13" s="4"/>
      <c r="S13" s="4"/>
      <c r="T13" s="4"/>
      <c r="U13" s="4"/>
      <c r="V13" s="4"/>
      <c r="W13" s="4"/>
      <c r="X13" s="4"/>
    </row>
    <row r="14" ht="11.25" customHeight="1">
      <c r="Q14" s="5" t="s">
        <v>9</v>
      </c>
      <c r="R14" s="5"/>
      <c r="S14" s="5"/>
      <c r="T14" s="5"/>
      <c r="U14" s="5"/>
      <c r="V14" s="5"/>
      <c r="W14" s="5"/>
      <c r="X14" s="5"/>
    </row>
    <row r="15" ht="37.700000000000003" customHeight="1">
      <c r="U15" s="3" t="s">
        <v>10</v>
      </c>
      <c r="V15" s="3"/>
      <c r="W15" s="3"/>
      <c r="X15" s="3"/>
    </row>
    <row r="16" ht="11.25" customHeight="1">
      <c r="Q16" s="5" t="s">
        <v>11</v>
      </c>
      <c r="R16" s="5"/>
      <c r="S16" s="5"/>
      <c r="T16" s="5"/>
      <c r="U16" s="5" t="s">
        <v>12</v>
      </c>
      <c r="V16" s="5"/>
      <c r="W16" s="5"/>
      <c r="X16" s="5"/>
    </row>
    <row r="17" ht="11.25" customHeight="1"/>
    <row r="18" ht="11.25" customHeight="1"/>
    <row r="19" ht="12.75" customHeight="1">
      <c r="P19" s="2" t="s">
        <v>13</v>
      </c>
      <c r="Q19" s="6">
        <v>21</v>
      </c>
      <c r="R19" s="7" t="s">
        <v>13</v>
      </c>
      <c r="S19" s="8" t="s">
        <v>14</v>
      </c>
      <c r="T19" s="8"/>
      <c r="U19" s="8" t="s">
        <v>15</v>
      </c>
      <c r="V19" s="9">
        <v>25</v>
      </c>
      <c r="W19" s="10" t="s">
        <v>16</v>
      </c>
    </row>
    <row r="20" ht="11.25" customHeight="1"/>
    <row r="21" ht="11.25" customHeight="1"/>
    <row r="22" ht="11.25" customHeight="1"/>
    <row r="23" ht="15.75" customHeight="1">
      <c r="G23" s="11" t="s">
        <v>17</v>
      </c>
      <c r="H23" s="11"/>
      <c r="I23" s="11"/>
      <c r="J23" s="11"/>
      <c r="K23" s="11"/>
      <c r="L23" s="11"/>
      <c r="M23" s="11"/>
      <c r="N23" s="12">
        <v>25</v>
      </c>
      <c r="O23" s="12"/>
      <c r="P23" s="12"/>
      <c r="Q23" s="13" t="s">
        <v>16</v>
      </c>
    </row>
    <row r="24" ht="15.75" customHeight="1">
      <c r="G24" s="14" t="s">
        <v>18</v>
      </c>
      <c r="H24" s="15">
        <v>25</v>
      </c>
      <c r="I24" s="13" t="s">
        <v>19</v>
      </c>
      <c r="L24" s="15">
        <v>26</v>
      </c>
      <c r="N24" s="3" t="s">
        <v>20</v>
      </c>
      <c r="O24" s="15">
        <v>27</v>
      </c>
      <c r="P24" s="3" t="s">
        <v>21</v>
      </c>
    </row>
    <row r="25" ht="11.25" customHeight="1"/>
    <row r="26" ht="15" customHeight="1">
      <c r="G26" s="16" t="s">
        <v>22</v>
      </c>
      <c r="H26" s="17">
        <v>31</v>
      </c>
      <c r="I26" s="10" t="s">
        <v>13</v>
      </c>
      <c r="J26" s="9" t="s">
        <v>23</v>
      </c>
      <c r="K26" s="9"/>
      <c r="L26" s="18"/>
      <c r="M26" s="9">
        <v>20</v>
      </c>
      <c r="N26" s="9">
        <v>24</v>
      </c>
      <c r="O26" s="10" t="s">
        <v>16</v>
      </c>
      <c r="V26" s="19"/>
      <c r="W26" s="20" t="s">
        <v>24</v>
      </c>
      <c r="X26" s="20"/>
    </row>
    <row r="27" ht="15" customHeight="1">
      <c r="W27" s="21"/>
      <c r="X27" s="22"/>
    </row>
    <row r="28" ht="15" customHeight="1">
      <c r="T28" s="16" t="s">
        <v>25</v>
      </c>
      <c r="U28" s="16"/>
      <c r="V28" s="16"/>
      <c r="W28" s="23">
        <v>45658</v>
      </c>
      <c r="X28" s="24"/>
    </row>
    <row r="29" ht="15.75" customHeight="1">
      <c r="B29" s="13" t="s">
        <v>26</v>
      </c>
      <c r="T29" s="16" t="s">
        <v>27</v>
      </c>
      <c r="U29" s="16"/>
      <c r="V29" s="16"/>
      <c r="W29" s="25"/>
      <c r="X29" s="25"/>
    </row>
    <row r="30" ht="15.75" customHeight="1">
      <c r="B30" s="13" t="s">
        <v>28</v>
      </c>
      <c r="C30" s="13"/>
      <c r="D30" s="13"/>
      <c r="E30" s="13"/>
      <c r="F30" s="26" t="s">
        <v>29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 t="s">
        <v>30</v>
      </c>
      <c r="U30" s="16"/>
      <c r="V30" s="16"/>
      <c r="W30" s="25" t="s">
        <v>31</v>
      </c>
      <c r="X30" s="25"/>
    </row>
    <row r="31" ht="15" customHeight="1">
      <c r="T31" s="16" t="s">
        <v>27</v>
      </c>
      <c r="U31" s="16"/>
      <c r="V31" s="16"/>
      <c r="W31" s="25"/>
      <c r="X31" s="25"/>
    </row>
    <row r="32" ht="15" customHeight="1">
      <c r="F32" s="27" t="s">
        <v>32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16" t="s">
        <v>33</v>
      </c>
      <c r="U32" s="16"/>
      <c r="V32" s="16"/>
      <c r="W32" s="25" t="s">
        <v>34</v>
      </c>
      <c r="X32" s="25"/>
    </row>
    <row r="33" ht="15" customHeight="1">
      <c r="B33" s="19" t="s">
        <v>35</v>
      </c>
      <c r="C33" s="19"/>
      <c r="D33" s="19"/>
      <c r="E33" s="19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16" t="s">
        <v>36</v>
      </c>
      <c r="U33" s="16"/>
      <c r="V33" s="16"/>
      <c r="W33" s="25" t="s">
        <v>37</v>
      </c>
      <c r="X33" s="25"/>
    </row>
    <row r="34" ht="15" customHeight="1">
      <c r="B34" s="19" t="s">
        <v>38</v>
      </c>
      <c r="C34" s="19"/>
      <c r="D34" s="19"/>
      <c r="E34" s="19"/>
      <c r="F34" s="29" t="s">
        <v>39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6" t="s">
        <v>40</v>
      </c>
      <c r="U34" s="16"/>
      <c r="V34" s="16"/>
      <c r="W34" s="30">
        <v>383</v>
      </c>
      <c r="X34" s="30"/>
    </row>
    <row r="35" ht="11.25" customHeight="1"/>
    <row r="36" ht="11.25" customHeight="1"/>
    <row r="37" ht="15" customHeight="1">
      <c r="F37" s="31" t="s">
        <v>41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ht="11.25" customHeight="1"/>
    <row r="39" ht="11.25" customHeight="1"/>
    <row r="40" ht="11.25" customHeight="1"/>
    <row r="41" ht="19.350000000000001" customHeight="1">
      <c r="A41" s="32"/>
      <c r="B41" s="33" t="s">
        <v>42</v>
      </c>
      <c r="C41" s="33"/>
      <c r="D41" s="33"/>
      <c r="E41" s="33"/>
      <c r="F41" s="33"/>
      <c r="G41" s="33"/>
      <c r="H41" s="33"/>
      <c r="I41" s="33"/>
      <c r="J41" s="34" t="s">
        <v>43</v>
      </c>
      <c r="K41" s="35" t="s">
        <v>44</v>
      </c>
      <c r="L41" s="35"/>
      <c r="M41" s="34" t="s">
        <v>45</v>
      </c>
      <c r="N41" s="36" t="s">
        <v>46</v>
      </c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ht="18.949999999999999" customHeight="1">
      <c r="B42" s="37"/>
      <c r="C42" s="38"/>
      <c r="D42" s="38"/>
      <c r="E42" s="38"/>
      <c r="F42" s="38"/>
      <c r="G42" s="38"/>
      <c r="H42" s="38"/>
      <c r="I42" s="38"/>
      <c r="J42" s="39"/>
      <c r="K42" s="39"/>
      <c r="L42" s="40"/>
      <c r="M42" s="39"/>
      <c r="N42" s="41" t="s">
        <v>47</v>
      </c>
      <c r="O42" s="41"/>
      <c r="P42" s="41"/>
      <c r="Q42" s="41" t="s">
        <v>48</v>
      </c>
      <c r="R42" s="41"/>
      <c r="S42" s="41"/>
      <c r="T42" s="41" t="s">
        <v>49</v>
      </c>
      <c r="U42" s="41"/>
      <c r="V42" s="41"/>
      <c r="W42" s="42" t="s">
        <v>50</v>
      </c>
      <c r="X42" s="42"/>
    </row>
    <row r="43" ht="40.5" customHeight="1">
      <c r="B43" s="43"/>
      <c r="C43" s="44"/>
      <c r="D43" s="44"/>
      <c r="E43" s="44"/>
      <c r="F43" s="44"/>
      <c r="G43" s="44"/>
      <c r="H43" s="44"/>
      <c r="I43" s="44"/>
      <c r="J43" s="45"/>
      <c r="K43" s="45"/>
      <c r="L43" s="46"/>
      <c r="M43" s="45"/>
      <c r="N43" s="45" t="s">
        <v>51</v>
      </c>
      <c r="O43" s="45"/>
      <c r="P43" s="45"/>
      <c r="Q43" s="45" t="s">
        <v>52</v>
      </c>
      <c r="R43" s="45"/>
      <c r="S43" s="45"/>
      <c r="T43" s="45" t="s">
        <v>53</v>
      </c>
      <c r="U43" s="45"/>
      <c r="V43" s="45"/>
      <c r="W43" s="45"/>
      <c r="X43" s="47"/>
    </row>
    <row r="44" ht="12.75" customHeight="1">
      <c r="B44" s="48" t="s">
        <v>54</v>
      </c>
      <c r="C44" s="48"/>
      <c r="D44" s="48"/>
      <c r="E44" s="48"/>
      <c r="F44" s="48"/>
      <c r="G44" s="48"/>
      <c r="H44" s="48"/>
      <c r="I44" s="48"/>
      <c r="J44" s="49" t="s">
        <v>55</v>
      </c>
      <c r="K44" s="49" t="s">
        <v>56</v>
      </c>
      <c r="L44" s="49"/>
      <c r="M44" s="49" t="s">
        <v>57</v>
      </c>
      <c r="N44" s="49" t="s">
        <v>58</v>
      </c>
      <c r="O44" s="49"/>
      <c r="P44" s="49"/>
      <c r="Q44" s="49" t="s">
        <v>59</v>
      </c>
      <c r="R44" s="49"/>
      <c r="S44" s="49"/>
      <c r="T44" s="49" t="s">
        <v>60</v>
      </c>
      <c r="U44" s="49"/>
      <c r="V44" s="49"/>
      <c r="W44" s="50" t="s">
        <v>61</v>
      </c>
      <c r="X44" s="50"/>
    </row>
    <row r="45" ht="15" customHeight="1">
      <c r="B45" s="51" t="s">
        <v>62</v>
      </c>
      <c r="C45" s="51"/>
      <c r="D45" s="51"/>
      <c r="E45" s="51"/>
      <c r="F45" s="51"/>
      <c r="G45" s="51"/>
      <c r="H45" s="51"/>
      <c r="I45" s="51"/>
      <c r="J45" s="52" t="s">
        <v>63</v>
      </c>
      <c r="K45" s="49" t="s">
        <v>64</v>
      </c>
      <c r="L45" s="49"/>
      <c r="M45" s="49" t="s">
        <v>64</v>
      </c>
      <c r="N45" s="53">
        <f>10031.68+102697.56+1474900.55</f>
        <v>1587629.79</v>
      </c>
      <c r="O45" s="54"/>
      <c r="P45" s="55"/>
      <c r="Q45" s="56" t="s">
        <v>65</v>
      </c>
      <c r="R45" s="57"/>
      <c r="S45" s="58"/>
      <c r="T45" s="56" t="s">
        <v>65</v>
      </c>
      <c r="U45" s="57"/>
      <c r="V45" s="58"/>
      <c r="W45" s="59" t="s">
        <v>65</v>
      </c>
      <c r="X45" s="59"/>
      <c r="Z45" s="60" t="s">
        <v>66</v>
      </c>
      <c r="AA45" s="60"/>
      <c r="AB45" s="60"/>
    </row>
    <row r="46" ht="15" customHeight="1">
      <c r="B46" s="51" t="s">
        <v>67</v>
      </c>
      <c r="C46" s="51"/>
      <c r="D46" s="51"/>
      <c r="E46" s="51"/>
      <c r="F46" s="51"/>
      <c r="G46" s="51"/>
      <c r="H46" s="51"/>
      <c r="I46" s="51"/>
      <c r="J46" s="49" t="s">
        <v>68</v>
      </c>
      <c r="K46" s="49" t="s">
        <v>64</v>
      </c>
      <c r="L46" s="49"/>
      <c r="M46" s="49" t="s">
        <v>64</v>
      </c>
      <c r="N46" s="56" t="s">
        <v>65</v>
      </c>
      <c r="O46" s="57"/>
      <c r="P46" s="58"/>
      <c r="Q46" s="56" t="s">
        <v>65</v>
      </c>
      <c r="R46" s="57"/>
      <c r="S46" s="58"/>
      <c r="T46" s="56" t="s">
        <v>65</v>
      </c>
      <c r="U46" s="57"/>
      <c r="V46" s="58"/>
      <c r="W46" s="59" t="s">
        <v>65</v>
      </c>
      <c r="X46" s="59"/>
      <c r="Z46" s="60">
        <v>2025</v>
      </c>
      <c r="AA46" s="60">
        <v>2026</v>
      </c>
      <c r="AB46" s="60">
        <v>2027</v>
      </c>
    </row>
    <row r="47" ht="15.75" customHeight="1">
      <c r="B47" s="61" t="s">
        <v>69</v>
      </c>
      <c r="C47" s="61"/>
      <c r="D47" s="61"/>
      <c r="E47" s="61"/>
      <c r="F47" s="61"/>
      <c r="G47" s="61"/>
      <c r="H47" s="61"/>
      <c r="I47" s="61"/>
      <c r="J47" s="62" t="s">
        <v>70</v>
      </c>
      <c r="K47" s="62" t="s">
        <v>64</v>
      </c>
      <c r="L47" s="62"/>
      <c r="M47" s="62" t="s">
        <v>64</v>
      </c>
      <c r="N47" s="53">
        <f>N49+N51+N57+N62+N54+N68+N65</f>
        <v>55230254.519999996</v>
      </c>
      <c r="O47" s="54"/>
      <c r="P47" s="55"/>
      <c r="Q47" s="53">
        <f>Q49+Q51+Q57</f>
        <v>950616.71999999997</v>
      </c>
      <c r="R47" s="54"/>
      <c r="S47" s="55"/>
      <c r="T47" s="53">
        <f>T49+T51+T57</f>
        <v>752725.59999999998</v>
      </c>
      <c r="U47" s="54"/>
      <c r="V47" s="55"/>
      <c r="W47" s="63" t="s">
        <v>65</v>
      </c>
      <c r="X47" s="63"/>
      <c r="Z47" s="64">
        <f>(N45+N47)-N72-N121</f>
        <v>-7.4505805969238281e-009</v>
      </c>
      <c r="AA47" s="64">
        <f>Q47-Q72</f>
        <v>0</v>
      </c>
      <c r="AB47" s="64">
        <f>T47-T72</f>
        <v>0</v>
      </c>
    </row>
    <row r="48" ht="12.75" customHeight="1">
      <c r="B48" s="65" t="s">
        <v>71</v>
      </c>
      <c r="C48" s="65"/>
      <c r="D48" s="65"/>
      <c r="E48" s="65"/>
      <c r="F48" s="65"/>
      <c r="G48" s="65"/>
      <c r="H48" s="65"/>
      <c r="I48" s="65"/>
      <c r="J48" s="66"/>
      <c r="K48" s="66"/>
      <c r="L48" s="66"/>
      <c r="M48" s="66"/>
      <c r="N48" s="67"/>
      <c r="O48" s="68"/>
      <c r="P48" s="69"/>
      <c r="Q48" s="67"/>
      <c r="R48" s="68"/>
      <c r="S48" s="69"/>
      <c r="T48" s="67"/>
      <c r="U48" s="68"/>
      <c r="V48" s="69"/>
      <c r="W48" s="70"/>
      <c r="X48" s="70"/>
    </row>
    <row r="49" ht="12.75" customHeight="1">
      <c r="B49" s="71" t="s">
        <v>72</v>
      </c>
      <c r="C49" s="71"/>
      <c r="D49" s="71"/>
      <c r="E49" s="71"/>
      <c r="F49" s="71"/>
      <c r="G49" s="71"/>
      <c r="H49" s="71"/>
      <c r="I49" s="71"/>
      <c r="J49" s="49" t="s">
        <v>73</v>
      </c>
      <c r="K49" s="49" t="s">
        <v>74</v>
      </c>
      <c r="L49" s="49"/>
      <c r="M49" s="49" t="s">
        <v>64</v>
      </c>
      <c r="N49" s="72"/>
      <c r="O49" s="73"/>
      <c r="P49" s="74"/>
      <c r="Q49" s="72"/>
      <c r="R49" s="73"/>
      <c r="S49" s="74"/>
      <c r="T49" s="72"/>
      <c r="U49" s="73"/>
      <c r="V49" s="74"/>
      <c r="W49" s="59" t="s">
        <v>65</v>
      </c>
      <c r="X49" s="59"/>
      <c r="Z49" s="75">
        <f>N47-N68</f>
        <v>55230254.519999996</v>
      </c>
      <c r="AA49" s="1" t="s">
        <v>75</v>
      </c>
    </row>
    <row r="50" ht="12.75" customHeight="1">
      <c r="B50" s="76" t="s">
        <v>71</v>
      </c>
      <c r="C50" s="76"/>
      <c r="D50" s="76"/>
      <c r="E50" s="76"/>
      <c r="F50" s="76"/>
      <c r="G50" s="76"/>
      <c r="H50" s="76"/>
      <c r="I50" s="76"/>
      <c r="J50" s="66"/>
      <c r="K50" s="66"/>
      <c r="L50" s="66"/>
      <c r="M50" s="66"/>
      <c r="N50" s="67"/>
      <c r="O50" s="68"/>
      <c r="P50" s="69"/>
      <c r="Q50" s="67"/>
      <c r="R50" s="68"/>
      <c r="S50" s="69"/>
      <c r="T50" s="67"/>
      <c r="U50" s="68"/>
      <c r="V50" s="69"/>
      <c r="W50" s="70"/>
      <c r="X50" s="70"/>
      <c r="Z50" s="77"/>
    </row>
    <row r="51" ht="28.5" customHeight="1">
      <c r="B51" s="51" t="s">
        <v>76</v>
      </c>
      <c r="C51" s="51"/>
      <c r="D51" s="51"/>
      <c r="E51" s="51"/>
      <c r="F51" s="51"/>
      <c r="G51" s="51"/>
      <c r="H51" s="51"/>
      <c r="I51" s="51"/>
      <c r="J51" s="49" t="s">
        <v>77</v>
      </c>
      <c r="K51" s="49" t="s">
        <v>78</v>
      </c>
      <c r="L51" s="49"/>
      <c r="M51" s="9" t="s">
        <v>64</v>
      </c>
      <c r="N51" s="78">
        <f>N52+N53</f>
        <v>55230254.519999996</v>
      </c>
      <c r="O51" s="78"/>
      <c r="P51" s="78"/>
      <c r="Q51" s="78">
        <f>Q52+Q53</f>
        <v>950616.71999999997</v>
      </c>
      <c r="R51" s="78"/>
      <c r="S51" s="78"/>
      <c r="T51" s="78">
        <f>T52+T53</f>
        <v>752725.59999999998</v>
      </c>
      <c r="U51" s="78"/>
      <c r="V51" s="78"/>
      <c r="W51" s="59" t="s">
        <v>65</v>
      </c>
      <c r="X51" s="59"/>
    </row>
    <row r="52" ht="48.75" customHeight="1">
      <c r="B52" s="79" t="s">
        <v>79</v>
      </c>
      <c r="C52" s="79"/>
      <c r="D52" s="79"/>
      <c r="E52" s="79"/>
      <c r="F52" s="79"/>
      <c r="G52" s="79"/>
      <c r="H52" s="79"/>
      <c r="I52" s="79"/>
      <c r="J52" s="49" t="s">
        <v>80</v>
      </c>
      <c r="K52" s="49" t="s">
        <v>78</v>
      </c>
      <c r="L52" s="49"/>
      <c r="M52" s="49" t="s">
        <v>64</v>
      </c>
      <c r="N52" s="80">
        <f>50673331.91+639646.04+1956356.57+87000+1873920</f>
        <v>55230254.519999996</v>
      </c>
      <c r="O52" s="81"/>
      <c r="P52" s="82"/>
      <c r="Q52" s="72">
        <f>667896.72+282720</f>
        <v>950616.71999999997</v>
      </c>
      <c r="R52" s="73"/>
      <c r="S52" s="74"/>
      <c r="T52" s="72">
        <v>752725.59999999998</v>
      </c>
      <c r="U52" s="73"/>
      <c r="V52" s="74"/>
      <c r="W52" s="59" t="s">
        <v>65</v>
      </c>
      <c r="X52" s="59"/>
    </row>
    <row r="53" ht="24.75" customHeight="1">
      <c r="B53" s="79" t="s">
        <v>81</v>
      </c>
      <c r="C53" s="79"/>
      <c r="D53" s="79"/>
      <c r="E53" s="79"/>
      <c r="F53" s="79"/>
      <c r="G53" s="79"/>
      <c r="H53" s="79"/>
      <c r="I53" s="79"/>
      <c r="J53" s="49">
        <v>1230</v>
      </c>
      <c r="K53" s="49" t="s">
        <v>78</v>
      </c>
      <c r="L53" s="49"/>
      <c r="M53" s="49" t="s">
        <v>64</v>
      </c>
      <c r="N53" s="80"/>
      <c r="O53" s="81"/>
      <c r="P53" s="82"/>
      <c r="Q53" s="80"/>
      <c r="R53" s="81"/>
      <c r="S53" s="82"/>
      <c r="T53" s="80"/>
      <c r="U53" s="81"/>
      <c r="V53" s="82"/>
      <c r="W53" s="59" t="s">
        <v>65</v>
      </c>
      <c r="X53" s="59"/>
    </row>
    <row r="54" ht="28.5" customHeight="1">
      <c r="B54" s="51" t="s">
        <v>82</v>
      </c>
      <c r="C54" s="51"/>
      <c r="D54" s="51"/>
      <c r="E54" s="51"/>
      <c r="F54" s="51"/>
      <c r="G54" s="51"/>
      <c r="H54" s="51"/>
      <c r="I54" s="51"/>
      <c r="J54" s="49" t="s">
        <v>83</v>
      </c>
      <c r="K54" s="49" t="s">
        <v>84</v>
      </c>
      <c r="L54" s="49"/>
      <c r="M54" s="49" t="s">
        <v>64</v>
      </c>
      <c r="N54" s="80">
        <f>N56</f>
        <v>0</v>
      </c>
      <c r="O54" s="81"/>
      <c r="P54" s="82"/>
      <c r="Q54" s="56" t="s">
        <v>65</v>
      </c>
      <c r="R54" s="57"/>
      <c r="S54" s="58"/>
      <c r="T54" s="56" t="s">
        <v>65</v>
      </c>
      <c r="U54" s="57"/>
      <c r="V54" s="58"/>
      <c r="W54" s="59" t="s">
        <v>65</v>
      </c>
      <c r="X54" s="59"/>
    </row>
    <row r="55" ht="12.75" customHeight="1">
      <c r="B55" s="65" t="s">
        <v>71</v>
      </c>
      <c r="C55" s="65"/>
      <c r="D55" s="65"/>
      <c r="E55" s="65"/>
      <c r="F55" s="65"/>
      <c r="G55" s="65"/>
      <c r="H55" s="65"/>
      <c r="I55" s="65"/>
      <c r="J55" s="66"/>
      <c r="K55" s="66"/>
      <c r="L55" s="66"/>
      <c r="M55" s="66"/>
      <c r="N55" s="83"/>
      <c r="O55" s="84"/>
      <c r="P55" s="85"/>
      <c r="Q55" s="67"/>
      <c r="R55" s="68"/>
      <c r="S55" s="69"/>
      <c r="T55" s="67"/>
      <c r="U55" s="68"/>
      <c r="V55" s="69"/>
      <c r="W55" s="70"/>
      <c r="X55" s="70"/>
    </row>
    <row r="56" ht="12.75" customHeight="1">
      <c r="B56" s="71" t="s">
        <v>85</v>
      </c>
      <c r="C56" s="71"/>
      <c r="D56" s="71"/>
      <c r="E56" s="71"/>
      <c r="F56" s="71"/>
      <c r="G56" s="71"/>
      <c r="H56" s="71"/>
      <c r="I56" s="71"/>
      <c r="J56" s="49" t="s">
        <v>86</v>
      </c>
      <c r="K56" s="49" t="s">
        <v>84</v>
      </c>
      <c r="L56" s="49"/>
      <c r="M56" s="49" t="s">
        <v>64</v>
      </c>
      <c r="N56" s="72"/>
      <c r="O56" s="73"/>
      <c r="P56" s="74"/>
      <c r="Q56" s="86" t="s">
        <v>65</v>
      </c>
      <c r="R56" s="87"/>
      <c r="S56" s="88"/>
      <c r="T56" s="86" t="s">
        <v>65</v>
      </c>
      <c r="U56" s="87"/>
      <c r="V56" s="88"/>
      <c r="W56" s="59" t="s">
        <v>65</v>
      </c>
      <c r="X56" s="59"/>
    </row>
    <row r="57" ht="15" customHeight="1">
      <c r="B57" s="51" t="s">
        <v>87</v>
      </c>
      <c r="C57" s="51"/>
      <c r="D57" s="51"/>
      <c r="E57" s="51"/>
      <c r="F57" s="51"/>
      <c r="G57" s="51"/>
      <c r="H57" s="51"/>
      <c r="I57" s="51"/>
      <c r="J57" s="49" t="s">
        <v>88</v>
      </c>
      <c r="K57" s="49" t="s">
        <v>89</v>
      </c>
      <c r="L57" s="49"/>
      <c r="M57" s="49" t="s">
        <v>64</v>
      </c>
      <c r="N57" s="80">
        <f>N59+N61</f>
        <v>0</v>
      </c>
      <c r="O57" s="81"/>
      <c r="P57" s="82"/>
      <c r="Q57" s="80">
        <f>Q59</f>
        <v>0</v>
      </c>
      <c r="R57" s="81"/>
      <c r="S57" s="82"/>
      <c r="T57" s="80">
        <f>T59</f>
        <v>0</v>
      </c>
      <c r="U57" s="81"/>
      <c r="V57" s="82"/>
      <c r="W57" s="59" t="s">
        <v>65</v>
      </c>
      <c r="X57" s="59"/>
    </row>
    <row r="58" ht="12.75" customHeight="1">
      <c r="B58" s="65" t="s">
        <v>71</v>
      </c>
      <c r="C58" s="65"/>
      <c r="D58" s="65"/>
      <c r="E58" s="65"/>
      <c r="F58" s="65"/>
      <c r="G58" s="65"/>
      <c r="H58" s="65"/>
      <c r="I58" s="65"/>
      <c r="J58" s="66"/>
      <c r="K58" s="66"/>
      <c r="L58" s="66"/>
      <c r="M58" s="66"/>
      <c r="N58" s="67"/>
      <c r="O58" s="68"/>
      <c r="P58" s="69"/>
      <c r="Q58" s="67"/>
      <c r="R58" s="68"/>
      <c r="S58" s="69"/>
      <c r="T58" s="67"/>
      <c r="U58" s="68"/>
      <c r="V58" s="69"/>
      <c r="W58" s="70"/>
      <c r="X58" s="70"/>
    </row>
    <row r="59" ht="12.75" customHeight="1">
      <c r="B59" s="71" t="s">
        <v>90</v>
      </c>
      <c r="C59" s="71"/>
      <c r="D59" s="71"/>
      <c r="E59" s="71"/>
      <c r="F59" s="71"/>
      <c r="G59" s="71"/>
      <c r="H59" s="71"/>
      <c r="I59" s="71"/>
      <c r="J59" s="49" t="s">
        <v>91</v>
      </c>
      <c r="K59" s="49" t="s">
        <v>89</v>
      </c>
      <c r="L59" s="49"/>
      <c r="M59" s="49" t="s">
        <v>64</v>
      </c>
      <c r="N59" s="72"/>
      <c r="O59" s="73"/>
      <c r="P59" s="74"/>
      <c r="Q59" s="72"/>
      <c r="R59" s="73"/>
      <c r="S59" s="74"/>
      <c r="T59" s="72"/>
      <c r="U59" s="73"/>
      <c r="V59" s="74"/>
      <c r="W59" s="59" t="s">
        <v>65</v>
      </c>
      <c r="X59" s="59"/>
    </row>
    <row r="60" ht="12.75" hidden="1" customHeight="1">
      <c r="B60" s="71" t="s">
        <v>92</v>
      </c>
      <c r="C60" s="71"/>
      <c r="D60" s="71"/>
      <c r="E60" s="71"/>
      <c r="F60" s="71"/>
      <c r="G60" s="71"/>
      <c r="H60" s="71"/>
      <c r="I60" s="71"/>
      <c r="J60" s="49" t="s">
        <v>93</v>
      </c>
      <c r="K60" s="49" t="s">
        <v>89</v>
      </c>
      <c r="L60" s="49"/>
      <c r="M60" s="49" t="s">
        <v>64</v>
      </c>
      <c r="N60" s="56"/>
      <c r="O60" s="57"/>
      <c r="P60" s="58"/>
      <c r="Q60" s="56"/>
      <c r="R60" s="57"/>
      <c r="S60" s="58"/>
      <c r="T60" s="56"/>
      <c r="U60" s="57"/>
      <c r="V60" s="58"/>
      <c r="W60" s="59" t="s">
        <v>65</v>
      </c>
      <c r="X60" s="59"/>
    </row>
    <row r="61" ht="12.75" customHeight="1">
      <c r="B61" s="71" t="s">
        <v>94</v>
      </c>
      <c r="C61" s="71"/>
      <c r="D61" s="71"/>
      <c r="E61" s="71"/>
      <c r="F61" s="71"/>
      <c r="G61" s="71"/>
      <c r="H61" s="71"/>
      <c r="I61" s="71"/>
      <c r="J61" s="49">
        <v>1430</v>
      </c>
      <c r="K61" s="49" t="s">
        <v>89</v>
      </c>
      <c r="L61" s="49"/>
      <c r="M61" s="49" t="s">
        <v>64</v>
      </c>
      <c r="N61" s="80"/>
      <c r="O61" s="81"/>
      <c r="P61" s="82"/>
      <c r="Q61" s="56"/>
      <c r="R61" s="57"/>
      <c r="S61" s="58"/>
      <c r="T61" s="56"/>
      <c r="U61" s="57"/>
      <c r="V61" s="58"/>
      <c r="W61" s="59" t="s">
        <v>65</v>
      </c>
      <c r="X61" s="59"/>
    </row>
    <row r="62" ht="15" customHeight="1">
      <c r="B62" s="51" t="s">
        <v>95</v>
      </c>
      <c r="C62" s="51"/>
      <c r="D62" s="51"/>
      <c r="E62" s="51"/>
      <c r="F62" s="51"/>
      <c r="G62" s="51"/>
      <c r="H62" s="51"/>
      <c r="I62" s="51"/>
      <c r="J62" s="49" t="s">
        <v>96</v>
      </c>
      <c r="K62" s="49" t="s">
        <v>97</v>
      </c>
      <c r="L62" s="49"/>
      <c r="M62" s="49" t="s">
        <v>64</v>
      </c>
      <c r="N62" s="80"/>
      <c r="O62" s="81"/>
      <c r="P62" s="82"/>
      <c r="Q62" s="56" t="s">
        <v>65</v>
      </c>
      <c r="R62" s="57"/>
      <c r="S62" s="58"/>
      <c r="T62" s="56" t="s">
        <v>65</v>
      </c>
      <c r="U62" s="57"/>
      <c r="V62" s="58"/>
      <c r="W62" s="59" t="s">
        <v>65</v>
      </c>
      <c r="X62" s="59"/>
    </row>
    <row r="63" ht="12.75" customHeight="1">
      <c r="B63" s="65" t="s">
        <v>71</v>
      </c>
      <c r="C63" s="65"/>
      <c r="D63" s="65"/>
      <c r="E63" s="65"/>
      <c r="F63" s="65"/>
      <c r="G63" s="65"/>
      <c r="H63" s="65"/>
      <c r="I63" s="65"/>
      <c r="J63" s="66"/>
      <c r="K63" s="66"/>
      <c r="L63" s="66"/>
      <c r="M63" s="66"/>
      <c r="N63" s="89"/>
      <c r="O63" s="89"/>
      <c r="P63" s="89"/>
      <c r="Q63" s="89"/>
      <c r="R63" s="89"/>
      <c r="S63" s="89"/>
      <c r="T63" s="89"/>
      <c r="U63" s="89"/>
      <c r="V63" s="89"/>
      <c r="W63" s="70"/>
      <c r="X63" s="70"/>
    </row>
    <row r="64" ht="12.75" customHeight="1">
      <c r="B64" s="71"/>
      <c r="C64" s="71"/>
      <c r="D64" s="71"/>
      <c r="E64" s="71"/>
      <c r="F64" s="71"/>
      <c r="G64" s="71"/>
      <c r="H64" s="71"/>
      <c r="I64" s="71"/>
      <c r="J64" s="49"/>
      <c r="K64" s="49"/>
      <c r="L64" s="49"/>
      <c r="M64" s="49"/>
      <c r="N64" s="90"/>
      <c r="O64" s="90"/>
      <c r="P64" s="90"/>
      <c r="Q64" s="90"/>
      <c r="R64" s="90"/>
      <c r="S64" s="90"/>
      <c r="T64" s="90"/>
      <c r="U64" s="90"/>
      <c r="V64" s="90"/>
      <c r="W64" s="91"/>
      <c r="X64" s="91"/>
    </row>
    <row r="65" ht="15" customHeight="1">
      <c r="B65" s="51" t="s">
        <v>98</v>
      </c>
      <c r="C65" s="51"/>
      <c r="D65" s="51"/>
      <c r="E65" s="51"/>
      <c r="F65" s="51"/>
      <c r="G65" s="51"/>
      <c r="H65" s="51"/>
      <c r="I65" s="51"/>
      <c r="J65" s="49">
        <v>1900</v>
      </c>
      <c r="K65" s="49">
        <v>440</v>
      </c>
      <c r="L65" s="49"/>
      <c r="M65" s="49" t="s">
        <v>64</v>
      </c>
      <c r="N65" s="74">
        <f>N67</f>
        <v>0</v>
      </c>
      <c r="O65" s="74"/>
      <c r="P65" s="74"/>
      <c r="Q65" s="88" t="s">
        <v>65</v>
      </c>
      <c r="R65" s="88"/>
      <c r="S65" s="88"/>
      <c r="T65" s="88" t="s">
        <v>65</v>
      </c>
      <c r="U65" s="88"/>
      <c r="V65" s="88"/>
      <c r="W65" s="59" t="s">
        <v>65</v>
      </c>
      <c r="X65" s="59"/>
    </row>
    <row r="66" ht="12.75" customHeight="1">
      <c r="B66" s="65" t="s">
        <v>71</v>
      </c>
      <c r="C66" s="65"/>
      <c r="D66" s="65"/>
      <c r="E66" s="65"/>
      <c r="F66" s="65"/>
      <c r="G66" s="65"/>
      <c r="H66" s="65"/>
      <c r="I66" s="65"/>
      <c r="J66" s="66"/>
      <c r="K66" s="66"/>
      <c r="L66" s="66"/>
      <c r="M66" s="66"/>
      <c r="N66" s="89"/>
      <c r="O66" s="89"/>
      <c r="P66" s="89"/>
      <c r="Q66" s="89"/>
      <c r="R66" s="89"/>
      <c r="S66" s="89"/>
      <c r="T66" s="89"/>
      <c r="U66" s="89"/>
      <c r="V66" s="89"/>
      <c r="W66" s="70"/>
      <c r="X66" s="70"/>
    </row>
    <row r="67" ht="12.75" customHeight="1">
      <c r="B67" s="71" t="s">
        <v>94</v>
      </c>
      <c r="C67" s="71"/>
      <c r="D67" s="71"/>
      <c r="E67" s="71"/>
      <c r="F67" s="71"/>
      <c r="G67" s="71"/>
      <c r="H67" s="71"/>
      <c r="I67" s="71"/>
      <c r="J67" s="49">
        <v>1910</v>
      </c>
      <c r="K67" s="49">
        <v>440</v>
      </c>
      <c r="L67" s="49"/>
      <c r="M67" s="49" t="s">
        <v>64</v>
      </c>
      <c r="N67" s="92"/>
      <c r="O67" s="92"/>
      <c r="P67" s="92"/>
      <c r="Q67" s="88" t="s">
        <v>65</v>
      </c>
      <c r="R67" s="88"/>
      <c r="S67" s="88"/>
      <c r="T67" s="88" t="s">
        <v>65</v>
      </c>
      <c r="U67" s="88"/>
      <c r="V67" s="88"/>
      <c r="W67" s="59" t="s">
        <v>65</v>
      </c>
      <c r="X67" s="59"/>
    </row>
    <row r="68" ht="15" customHeight="1">
      <c r="B68" s="51" t="s">
        <v>99</v>
      </c>
      <c r="C68" s="51"/>
      <c r="D68" s="51"/>
      <c r="E68" s="51"/>
      <c r="F68" s="51"/>
      <c r="G68" s="51"/>
      <c r="H68" s="51"/>
      <c r="I68" s="51"/>
      <c r="J68" s="49" t="s">
        <v>100</v>
      </c>
      <c r="K68" s="49"/>
      <c r="L68" s="49"/>
      <c r="M68" s="49" t="s">
        <v>64</v>
      </c>
      <c r="N68" s="74">
        <f>N70</f>
        <v>0</v>
      </c>
      <c r="O68" s="88"/>
      <c r="P68" s="88"/>
      <c r="Q68" s="88" t="s">
        <v>65</v>
      </c>
      <c r="R68" s="88"/>
      <c r="S68" s="88"/>
      <c r="T68" s="88" t="s">
        <v>65</v>
      </c>
      <c r="U68" s="88"/>
      <c r="V68" s="88"/>
      <c r="W68" s="59" t="s">
        <v>65</v>
      </c>
      <c r="X68" s="59"/>
    </row>
    <row r="69" ht="12.75" customHeight="1">
      <c r="B69" s="65" t="s">
        <v>101</v>
      </c>
      <c r="C69" s="65"/>
      <c r="D69" s="65"/>
      <c r="E69" s="65"/>
      <c r="F69" s="65"/>
      <c r="G69" s="65"/>
      <c r="H69" s="65"/>
      <c r="I69" s="65"/>
      <c r="J69" s="66"/>
      <c r="K69" s="66"/>
      <c r="L69" s="66"/>
      <c r="M69" s="66"/>
      <c r="N69" s="89"/>
      <c r="O69" s="89"/>
      <c r="P69" s="89"/>
      <c r="Q69" s="89"/>
      <c r="R69" s="89"/>
      <c r="S69" s="89"/>
      <c r="T69" s="89"/>
      <c r="U69" s="89"/>
      <c r="V69" s="89"/>
      <c r="W69" s="70"/>
      <c r="X69" s="70"/>
    </row>
    <row r="70" ht="24.75" customHeight="1">
      <c r="B70" s="71" t="s">
        <v>102</v>
      </c>
      <c r="C70" s="71"/>
      <c r="D70" s="71"/>
      <c r="E70" s="71"/>
      <c r="F70" s="71"/>
      <c r="G70" s="71"/>
      <c r="H70" s="71"/>
      <c r="I70" s="71"/>
      <c r="J70" s="49" t="s">
        <v>103</v>
      </c>
      <c r="K70" s="49" t="s">
        <v>104</v>
      </c>
      <c r="L70" s="49"/>
      <c r="M70" s="49" t="s">
        <v>64</v>
      </c>
      <c r="N70" s="74"/>
      <c r="O70" s="74"/>
      <c r="P70" s="74"/>
      <c r="Q70" s="88" t="s">
        <v>65</v>
      </c>
      <c r="R70" s="88"/>
      <c r="S70" s="88"/>
      <c r="T70" s="88" t="s">
        <v>65</v>
      </c>
      <c r="U70" s="88"/>
      <c r="V70" s="88"/>
      <c r="W70" s="59" t="s">
        <v>64</v>
      </c>
      <c r="X70" s="59"/>
    </row>
    <row r="71" ht="12.75" customHeight="1">
      <c r="B71" s="71"/>
      <c r="C71" s="71"/>
      <c r="D71" s="71"/>
      <c r="E71" s="71"/>
      <c r="F71" s="71"/>
      <c r="G71" s="71"/>
      <c r="H71" s="71"/>
      <c r="I71" s="71"/>
      <c r="J71" s="49"/>
      <c r="K71" s="49"/>
      <c r="L71" s="49"/>
      <c r="M71" s="49"/>
      <c r="N71" s="90"/>
      <c r="O71" s="90"/>
      <c r="P71" s="90"/>
      <c r="Q71" s="90"/>
      <c r="R71" s="90"/>
      <c r="S71" s="90"/>
      <c r="T71" s="90"/>
      <c r="U71" s="90"/>
      <c r="V71" s="90"/>
      <c r="W71" s="91"/>
      <c r="X71" s="91"/>
    </row>
    <row r="72" ht="15.75" customHeight="1">
      <c r="B72" s="61" t="s">
        <v>105</v>
      </c>
      <c r="C72" s="61"/>
      <c r="D72" s="61"/>
      <c r="E72" s="61"/>
      <c r="F72" s="61"/>
      <c r="G72" s="61"/>
      <c r="H72" s="61"/>
      <c r="I72" s="61"/>
      <c r="J72" s="62" t="s">
        <v>106</v>
      </c>
      <c r="K72" s="62" t="s">
        <v>64</v>
      </c>
      <c r="L72" s="62"/>
      <c r="M72" s="62" t="s">
        <v>64</v>
      </c>
      <c r="N72" s="53">
        <f>N74+N96+N105+N89</f>
        <v>56817884.310000002</v>
      </c>
      <c r="O72" s="54"/>
      <c r="P72" s="55"/>
      <c r="Q72" s="53">
        <f>Q74+Q96+Q105</f>
        <v>950616.71999999997</v>
      </c>
      <c r="R72" s="54"/>
      <c r="S72" s="55"/>
      <c r="T72" s="53">
        <f>T74+T96+T105</f>
        <v>752725.59999999998</v>
      </c>
      <c r="U72" s="54"/>
      <c r="V72" s="55"/>
      <c r="W72" s="63"/>
      <c r="X72" s="63"/>
    </row>
    <row r="73" ht="12.75" customHeight="1">
      <c r="B73" s="65" t="s">
        <v>71</v>
      </c>
      <c r="C73" s="65"/>
      <c r="D73" s="65"/>
      <c r="E73" s="65"/>
      <c r="F73" s="65"/>
      <c r="G73" s="65"/>
      <c r="H73" s="65"/>
      <c r="I73" s="65"/>
      <c r="J73" s="66"/>
      <c r="K73" s="66"/>
      <c r="L73" s="66"/>
      <c r="M73" s="66"/>
      <c r="N73" s="67"/>
      <c r="O73" s="68"/>
      <c r="P73" s="69"/>
      <c r="Q73" s="67"/>
      <c r="R73" s="68"/>
      <c r="S73" s="69"/>
      <c r="T73" s="67"/>
      <c r="U73" s="68"/>
      <c r="V73" s="69"/>
      <c r="W73" s="70"/>
      <c r="X73" s="70"/>
    </row>
    <row r="74" ht="15" customHeight="1">
      <c r="B74" s="93" t="s">
        <v>107</v>
      </c>
      <c r="C74" s="93"/>
      <c r="D74" s="93"/>
      <c r="E74" s="93"/>
      <c r="F74" s="93"/>
      <c r="G74" s="93"/>
      <c r="H74" s="93"/>
      <c r="I74" s="93"/>
      <c r="J74" s="49" t="s">
        <v>108</v>
      </c>
      <c r="K74" s="49" t="s">
        <v>64</v>
      </c>
      <c r="L74" s="49"/>
      <c r="M74" s="49" t="s">
        <v>64</v>
      </c>
      <c r="N74" s="72">
        <f>N76+N77+N79+N78</f>
        <v>54239912.470000006</v>
      </c>
      <c r="O74" s="73"/>
      <c r="P74" s="74"/>
      <c r="Q74" s="72">
        <f>Q76+Q77+Q79</f>
        <v>0</v>
      </c>
      <c r="R74" s="73"/>
      <c r="S74" s="74"/>
      <c r="T74" s="72">
        <f>T76+T77+T79</f>
        <v>0</v>
      </c>
      <c r="U74" s="73"/>
      <c r="V74" s="74"/>
      <c r="W74" s="59" t="s">
        <v>64</v>
      </c>
      <c r="X74" s="59"/>
    </row>
    <row r="75" ht="12.75" customHeight="1">
      <c r="B75" s="94" t="s">
        <v>71</v>
      </c>
      <c r="C75" s="94"/>
      <c r="D75" s="94"/>
      <c r="E75" s="94"/>
      <c r="F75" s="94"/>
      <c r="G75" s="94"/>
      <c r="H75" s="94"/>
      <c r="I75" s="94"/>
      <c r="J75" s="66"/>
      <c r="K75" s="66"/>
      <c r="L75" s="66"/>
      <c r="M75" s="66"/>
      <c r="N75" s="67"/>
      <c r="O75" s="68"/>
      <c r="P75" s="69"/>
      <c r="Q75" s="67"/>
      <c r="R75" s="68"/>
      <c r="S75" s="69"/>
      <c r="T75" s="67"/>
      <c r="U75" s="68"/>
      <c r="V75" s="69"/>
      <c r="W75" s="70"/>
      <c r="X75" s="70"/>
    </row>
    <row r="76" ht="12.75" customHeight="1">
      <c r="B76" s="95" t="s">
        <v>109</v>
      </c>
      <c r="C76" s="95"/>
      <c r="D76" s="95"/>
      <c r="E76" s="95"/>
      <c r="F76" s="95"/>
      <c r="G76" s="95"/>
      <c r="H76" s="95"/>
      <c r="I76" s="95"/>
      <c r="J76" s="49" t="s">
        <v>110</v>
      </c>
      <c r="K76" s="49" t="s">
        <v>111</v>
      </c>
      <c r="L76" s="49"/>
      <c r="M76" s="49" t="s">
        <v>64</v>
      </c>
      <c r="N76" s="72">
        <f>38889479.2+1503097.01+66820.28</f>
        <v>40459396.490000002</v>
      </c>
      <c r="O76" s="73"/>
      <c r="P76" s="74"/>
      <c r="Q76" s="72"/>
      <c r="R76" s="73"/>
      <c r="S76" s="74"/>
      <c r="T76" s="72"/>
      <c r="U76" s="73"/>
      <c r="V76" s="74"/>
      <c r="W76" s="59" t="s">
        <v>64</v>
      </c>
      <c r="X76" s="59"/>
    </row>
    <row r="77" ht="12.75" customHeight="1">
      <c r="B77" s="95" t="s">
        <v>112</v>
      </c>
      <c r="C77" s="95"/>
      <c r="D77" s="95"/>
      <c r="E77" s="95"/>
      <c r="F77" s="95"/>
      <c r="G77" s="95"/>
      <c r="H77" s="95"/>
      <c r="I77" s="95"/>
      <c r="J77" s="49" t="s">
        <v>113</v>
      </c>
      <c r="K77" s="49" t="s">
        <v>114</v>
      </c>
      <c r="L77" s="49"/>
      <c r="M77" s="49" t="s">
        <v>64</v>
      </c>
      <c r="N77" s="72"/>
      <c r="O77" s="73"/>
      <c r="P77" s="74"/>
      <c r="Q77" s="72"/>
      <c r="R77" s="73"/>
      <c r="S77" s="74"/>
      <c r="T77" s="72"/>
      <c r="U77" s="73"/>
      <c r="V77" s="74"/>
      <c r="W77" s="59" t="s">
        <v>64</v>
      </c>
      <c r="X77" s="59"/>
    </row>
    <row r="78" ht="24.75" customHeight="1">
      <c r="B78" s="95" t="s">
        <v>115</v>
      </c>
      <c r="C78" s="95"/>
      <c r="D78" s="95"/>
      <c r="E78" s="95"/>
      <c r="F78" s="95"/>
      <c r="G78" s="95"/>
      <c r="H78" s="95"/>
      <c r="I78" s="95"/>
      <c r="J78" s="49" t="s">
        <v>116</v>
      </c>
      <c r="K78" s="49" t="s">
        <v>117</v>
      </c>
      <c r="L78" s="49"/>
      <c r="M78" s="49" t="s">
        <v>64</v>
      </c>
      <c r="N78" s="80"/>
      <c r="O78" s="57"/>
      <c r="P78" s="58"/>
      <c r="Q78" s="56" t="s">
        <v>65</v>
      </c>
      <c r="R78" s="57"/>
      <c r="S78" s="58"/>
      <c r="T78" s="56" t="s">
        <v>65</v>
      </c>
      <c r="U78" s="57"/>
      <c r="V78" s="58"/>
      <c r="W78" s="59" t="s">
        <v>64</v>
      </c>
      <c r="X78" s="59"/>
    </row>
    <row r="79" ht="24.75" customHeight="1">
      <c r="B79" s="95" t="s">
        <v>118</v>
      </c>
      <c r="C79" s="95"/>
      <c r="D79" s="95"/>
      <c r="E79" s="95"/>
      <c r="F79" s="95"/>
      <c r="G79" s="95"/>
      <c r="H79" s="95"/>
      <c r="I79" s="95"/>
      <c r="J79" s="49" t="s">
        <v>119</v>
      </c>
      <c r="K79" s="49" t="s">
        <v>120</v>
      </c>
      <c r="L79" s="49"/>
      <c r="M79" s="49" t="s">
        <v>64</v>
      </c>
      <c r="N79" s="72">
        <f>N81</f>
        <v>13780515.980000002</v>
      </c>
      <c r="O79" s="73"/>
      <c r="P79" s="74"/>
      <c r="Q79" s="72">
        <f>Q81</f>
        <v>0</v>
      </c>
      <c r="R79" s="73"/>
      <c r="S79" s="74"/>
      <c r="T79" s="72">
        <f>T81</f>
        <v>0</v>
      </c>
      <c r="U79" s="73"/>
      <c r="V79" s="74"/>
      <c r="W79" s="59" t="s">
        <v>64</v>
      </c>
      <c r="X79" s="59"/>
    </row>
    <row r="80" ht="12.75" customHeight="1">
      <c r="B80" s="96" t="s">
        <v>71</v>
      </c>
      <c r="C80" s="96"/>
      <c r="D80" s="96"/>
      <c r="E80" s="96"/>
      <c r="F80" s="96"/>
      <c r="G80" s="96"/>
      <c r="H80" s="96"/>
      <c r="I80" s="96"/>
      <c r="J80" s="66"/>
      <c r="K80" s="66"/>
      <c r="L80" s="66"/>
      <c r="M80" s="66"/>
      <c r="N80" s="67"/>
      <c r="O80" s="68"/>
      <c r="P80" s="69"/>
      <c r="Q80" s="67"/>
      <c r="R80" s="68"/>
      <c r="S80" s="69"/>
      <c r="T80" s="67"/>
      <c r="U80" s="68"/>
      <c r="V80" s="69"/>
      <c r="W80" s="70"/>
      <c r="X80" s="70"/>
    </row>
    <row r="81" ht="12.75" customHeight="1">
      <c r="B81" s="97" t="s">
        <v>121</v>
      </c>
      <c r="C81" s="98"/>
      <c r="D81" s="98"/>
      <c r="E81" s="98"/>
      <c r="F81" s="98"/>
      <c r="G81" s="98"/>
      <c r="H81" s="98"/>
      <c r="I81" s="99"/>
      <c r="J81" s="49" t="s">
        <v>122</v>
      </c>
      <c r="K81" s="49" t="s">
        <v>120</v>
      </c>
      <c r="L81" s="49"/>
      <c r="M81" s="49" t="s">
        <v>64</v>
      </c>
      <c r="N81" s="72">
        <f>11783852.71+453259.56+20179.72+102697.56+1420526.43</f>
        <v>13780515.980000002</v>
      </c>
      <c r="O81" s="73"/>
      <c r="P81" s="74"/>
      <c r="Q81" s="72"/>
      <c r="R81" s="73"/>
      <c r="S81" s="74"/>
      <c r="T81" s="72"/>
      <c r="U81" s="73"/>
      <c r="V81" s="74"/>
      <c r="W81" s="59" t="s">
        <v>64</v>
      </c>
      <c r="X81" s="59"/>
    </row>
    <row r="82" ht="12.75" customHeight="1">
      <c r="B82" s="100" t="s">
        <v>123</v>
      </c>
      <c r="C82" s="100"/>
      <c r="D82" s="100"/>
      <c r="E82" s="100"/>
      <c r="F82" s="100"/>
      <c r="G82" s="100"/>
      <c r="H82" s="100"/>
      <c r="I82" s="100"/>
      <c r="J82" s="49" t="s">
        <v>124</v>
      </c>
      <c r="K82" s="49" t="s">
        <v>120</v>
      </c>
      <c r="L82" s="49"/>
      <c r="M82" s="49" t="s">
        <v>64</v>
      </c>
      <c r="N82" s="56" t="s">
        <v>65</v>
      </c>
      <c r="O82" s="57"/>
      <c r="P82" s="58"/>
      <c r="Q82" s="56" t="s">
        <v>65</v>
      </c>
      <c r="R82" s="57"/>
      <c r="S82" s="58"/>
      <c r="T82" s="56" t="s">
        <v>65</v>
      </c>
      <c r="U82" s="57"/>
      <c r="V82" s="58"/>
      <c r="W82" s="59" t="s">
        <v>64</v>
      </c>
      <c r="X82" s="59"/>
    </row>
    <row r="83" ht="24.75" customHeight="1">
      <c r="B83" s="95" t="s">
        <v>125</v>
      </c>
      <c r="C83" s="95"/>
      <c r="D83" s="95"/>
      <c r="E83" s="95"/>
      <c r="F83" s="95"/>
      <c r="G83" s="95"/>
      <c r="H83" s="95"/>
      <c r="I83" s="95"/>
      <c r="J83" s="49" t="s">
        <v>126</v>
      </c>
      <c r="K83" s="49" t="s">
        <v>127</v>
      </c>
      <c r="L83" s="49"/>
      <c r="M83" s="49" t="s">
        <v>64</v>
      </c>
      <c r="N83" s="56" t="s">
        <v>65</v>
      </c>
      <c r="O83" s="57"/>
      <c r="P83" s="58"/>
      <c r="Q83" s="56" t="s">
        <v>65</v>
      </c>
      <c r="R83" s="57"/>
      <c r="S83" s="58"/>
      <c r="T83" s="56" t="s">
        <v>65</v>
      </c>
      <c r="U83" s="57"/>
      <c r="V83" s="58"/>
      <c r="W83" s="59" t="s">
        <v>64</v>
      </c>
      <c r="X83" s="59"/>
    </row>
    <row r="84" ht="24.75" customHeight="1">
      <c r="B84" s="95" t="s">
        <v>128</v>
      </c>
      <c r="C84" s="95"/>
      <c r="D84" s="95"/>
      <c r="E84" s="95"/>
      <c r="F84" s="95"/>
      <c r="G84" s="95"/>
      <c r="H84" s="95"/>
      <c r="I84" s="95"/>
      <c r="J84" s="49">
        <v>2160</v>
      </c>
      <c r="K84" s="49">
        <v>133</v>
      </c>
      <c r="L84" s="49"/>
      <c r="M84" s="49" t="s">
        <v>64</v>
      </c>
      <c r="N84" s="56" t="s">
        <v>65</v>
      </c>
      <c r="O84" s="57"/>
      <c r="P84" s="58"/>
      <c r="Q84" s="56" t="s">
        <v>65</v>
      </c>
      <c r="R84" s="57"/>
      <c r="S84" s="58"/>
      <c r="T84" s="56" t="s">
        <v>65</v>
      </c>
      <c r="U84" s="57"/>
      <c r="V84" s="58"/>
      <c r="W84" s="59" t="s">
        <v>64</v>
      </c>
      <c r="X84" s="59"/>
    </row>
    <row r="85" ht="24.75" customHeight="1">
      <c r="B85" s="95" t="s">
        <v>129</v>
      </c>
      <c r="C85" s="95"/>
      <c r="D85" s="95"/>
      <c r="E85" s="95"/>
      <c r="F85" s="95"/>
      <c r="G85" s="95"/>
      <c r="H85" s="95"/>
      <c r="I85" s="95"/>
      <c r="J85" s="49">
        <v>21670</v>
      </c>
      <c r="K85" s="49" t="s">
        <v>130</v>
      </c>
      <c r="L85" s="49"/>
      <c r="M85" s="49" t="s">
        <v>64</v>
      </c>
      <c r="N85" s="56" t="s">
        <v>65</v>
      </c>
      <c r="O85" s="57"/>
      <c r="P85" s="58"/>
      <c r="Q85" s="56" t="s">
        <v>65</v>
      </c>
      <c r="R85" s="57"/>
      <c r="S85" s="58"/>
      <c r="T85" s="56" t="s">
        <v>65</v>
      </c>
      <c r="U85" s="57"/>
      <c r="V85" s="58"/>
      <c r="W85" s="59" t="s">
        <v>64</v>
      </c>
      <c r="X85" s="59"/>
    </row>
    <row r="86" ht="24.75" customHeight="1">
      <c r="B86" s="95" t="s">
        <v>131</v>
      </c>
      <c r="C86" s="95"/>
      <c r="D86" s="95"/>
      <c r="E86" s="95"/>
      <c r="F86" s="95"/>
      <c r="G86" s="95"/>
      <c r="H86" s="95"/>
      <c r="I86" s="95"/>
      <c r="J86" s="49">
        <v>2180</v>
      </c>
      <c r="K86" s="49" t="s">
        <v>132</v>
      </c>
      <c r="L86" s="49"/>
      <c r="M86" s="49" t="s">
        <v>64</v>
      </c>
      <c r="N86" s="56" t="s">
        <v>65</v>
      </c>
      <c r="O86" s="57"/>
      <c r="P86" s="58"/>
      <c r="Q86" s="56" t="s">
        <v>65</v>
      </c>
      <c r="R86" s="57"/>
      <c r="S86" s="58"/>
      <c r="T86" s="56" t="s">
        <v>65</v>
      </c>
      <c r="U86" s="57"/>
      <c r="V86" s="58"/>
      <c r="W86" s="59" t="s">
        <v>64</v>
      </c>
      <c r="X86" s="59"/>
    </row>
    <row r="87" ht="12.75" customHeight="1">
      <c r="B87" s="96" t="s">
        <v>71</v>
      </c>
      <c r="C87" s="96"/>
      <c r="D87" s="96"/>
      <c r="E87" s="96"/>
      <c r="F87" s="96"/>
      <c r="G87" s="96"/>
      <c r="H87" s="96"/>
      <c r="I87" s="96"/>
      <c r="J87" s="66"/>
      <c r="K87" s="66"/>
      <c r="L87" s="66"/>
      <c r="M87" s="66"/>
      <c r="N87" s="67"/>
      <c r="O87" s="68"/>
      <c r="P87" s="69"/>
      <c r="Q87" s="67"/>
      <c r="R87" s="68"/>
      <c r="S87" s="69"/>
      <c r="T87" s="67"/>
      <c r="U87" s="68"/>
      <c r="V87" s="69"/>
      <c r="W87" s="70"/>
      <c r="X87" s="70"/>
    </row>
    <row r="88" ht="12.75" customHeight="1">
      <c r="B88" s="100" t="s">
        <v>133</v>
      </c>
      <c r="C88" s="100"/>
      <c r="D88" s="100"/>
      <c r="E88" s="100"/>
      <c r="F88" s="100"/>
      <c r="G88" s="100"/>
      <c r="H88" s="100"/>
      <c r="I88" s="100"/>
      <c r="J88" s="49">
        <v>2181</v>
      </c>
      <c r="K88" s="49" t="s">
        <v>132</v>
      </c>
      <c r="L88" s="49"/>
      <c r="M88" s="49" t="s">
        <v>64</v>
      </c>
      <c r="N88" s="86" t="s">
        <v>65</v>
      </c>
      <c r="O88" s="87"/>
      <c r="P88" s="88"/>
      <c r="Q88" s="86" t="s">
        <v>65</v>
      </c>
      <c r="R88" s="87"/>
      <c r="S88" s="88"/>
      <c r="T88" s="86" t="s">
        <v>65</v>
      </c>
      <c r="U88" s="87"/>
      <c r="V88" s="88"/>
      <c r="W88" s="59" t="s">
        <v>64</v>
      </c>
      <c r="X88" s="59"/>
    </row>
    <row r="89" ht="15" customHeight="1">
      <c r="B89" s="93" t="s">
        <v>134</v>
      </c>
      <c r="C89" s="93"/>
      <c r="D89" s="93"/>
      <c r="E89" s="93"/>
      <c r="F89" s="93"/>
      <c r="G89" s="93"/>
      <c r="H89" s="93"/>
      <c r="I89" s="93"/>
      <c r="J89" s="49" t="s">
        <v>135</v>
      </c>
      <c r="K89" s="49" t="s">
        <v>136</v>
      </c>
      <c r="L89" s="49"/>
      <c r="M89" s="49" t="s">
        <v>64</v>
      </c>
      <c r="N89" s="80">
        <f>N95+N93</f>
        <v>0</v>
      </c>
      <c r="O89" s="81"/>
      <c r="P89" s="82"/>
      <c r="Q89" s="56" t="s">
        <v>65</v>
      </c>
      <c r="R89" s="57"/>
      <c r="S89" s="58"/>
      <c r="T89" s="56" t="s">
        <v>65</v>
      </c>
      <c r="U89" s="57"/>
      <c r="V89" s="58"/>
      <c r="W89" s="59" t="s">
        <v>64</v>
      </c>
      <c r="X89" s="59"/>
    </row>
    <row r="90" ht="12.75" customHeight="1">
      <c r="B90" s="94" t="s">
        <v>71</v>
      </c>
      <c r="C90" s="94"/>
      <c r="D90" s="94"/>
      <c r="E90" s="94"/>
      <c r="F90" s="94"/>
      <c r="G90" s="94"/>
      <c r="H90" s="94"/>
      <c r="I90" s="94"/>
      <c r="J90" s="66"/>
      <c r="K90" s="66"/>
      <c r="L90" s="66"/>
      <c r="M90" s="66"/>
      <c r="N90" s="67"/>
      <c r="O90" s="68"/>
      <c r="P90" s="69"/>
      <c r="Q90" s="67"/>
      <c r="R90" s="68"/>
      <c r="S90" s="69"/>
      <c r="T90" s="67"/>
      <c r="U90" s="68"/>
      <c r="V90" s="69"/>
      <c r="W90" s="70"/>
      <c r="X90" s="70"/>
    </row>
    <row r="91" ht="24.75" customHeight="1">
      <c r="B91" s="95" t="s">
        <v>137</v>
      </c>
      <c r="C91" s="95"/>
      <c r="D91" s="95"/>
      <c r="E91" s="95"/>
      <c r="F91" s="95"/>
      <c r="G91" s="95"/>
      <c r="H91" s="95"/>
      <c r="I91" s="95"/>
      <c r="J91" s="49" t="s">
        <v>138</v>
      </c>
      <c r="K91" s="49" t="s">
        <v>139</v>
      </c>
      <c r="L91" s="49"/>
      <c r="M91" s="49" t="s">
        <v>64</v>
      </c>
      <c r="N91" s="72">
        <f>N93</f>
        <v>0</v>
      </c>
      <c r="O91" s="87"/>
      <c r="P91" s="88"/>
      <c r="Q91" s="86" t="s">
        <v>65</v>
      </c>
      <c r="R91" s="87"/>
      <c r="S91" s="88"/>
      <c r="T91" s="86" t="s">
        <v>65</v>
      </c>
      <c r="U91" s="87"/>
      <c r="V91" s="88"/>
      <c r="W91" s="59" t="s">
        <v>64</v>
      </c>
      <c r="X91" s="59"/>
    </row>
    <row r="92" ht="12.75" customHeight="1">
      <c r="B92" s="96" t="s">
        <v>101</v>
      </c>
      <c r="C92" s="96"/>
      <c r="D92" s="96"/>
      <c r="E92" s="96"/>
      <c r="F92" s="96"/>
      <c r="G92" s="96"/>
      <c r="H92" s="96"/>
      <c r="I92" s="96"/>
      <c r="J92" s="66"/>
      <c r="K92" s="66"/>
      <c r="L92" s="66"/>
      <c r="M92" s="66"/>
      <c r="N92" s="67"/>
      <c r="O92" s="68"/>
      <c r="P92" s="69"/>
      <c r="Q92" s="67"/>
      <c r="R92" s="68"/>
      <c r="S92" s="69"/>
      <c r="T92" s="67"/>
      <c r="U92" s="68"/>
      <c r="V92" s="69"/>
      <c r="W92" s="70"/>
      <c r="X92" s="70"/>
    </row>
    <row r="93" ht="24.75" customHeight="1">
      <c r="B93" s="100" t="s">
        <v>140</v>
      </c>
      <c r="C93" s="100"/>
      <c r="D93" s="100"/>
      <c r="E93" s="100"/>
      <c r="F93" s="100"/>
      <c r="G93" s="100"/>
      <c r="H93" s="100"/>
      <c r="I93" s="100"/>
      <c r="J93" s="49" t="s">
        <v>141</v>
      </c>
      <c r="K93" s="49" t="s">
        <v>142</v>
      </c>
      <c r="L93" s="49"/>
      <c r="M93" s="49" t="s">
        <v>64</v>
      </c>
      <c r="N93" s="72"/>
      <c r="O93" s="87"/>
      <c r="P93" s="88"/>
      <c r="Q93" s="86" t="s">
        <v>65</v>
      </c>
      <c r="R93" s="87"/>
      <c r="S93" s="88"/>
      <c r="T93" s="86" t="s">
        <v>65</v>
      </c>
      <c r="U93" s="87"/>
      <c r="V93" s="88"/>
      <c r="W93" s="59" t="s">
        <v>64</v>
      </c>
      <c r="X93" s="59"/>
    </row>
    <row r="94" ht="36.75" customHeight="1">
      <c r="B94" s="95" t="s">
        <v>143</v>
      </c>
      <c r="C94" s="95"/>
      <c r="D94" s="95"/>
      <c r="E94" s="95"/>
      <c r="F94" s="95"/>
      <c r="G94" s="95"/>
      <c r="H94" s="95"/>
      <c r="I94" s="95"/>
      <c r="J94" s="49">
        <v>2220</v>
      </c>
      <c r="K94" s="49" t="s">
        <v>144</v>
      </c>
      <c r="L94" s="49"/>
      <c r="M94" s="49" t="s">
        <v>64</v>
      </c>
      <c r="N94" s="56" t="s">
        <v>65</v>
      </c>
      <c r="O94" s="57"/>
      <c r="P94" s="58"/>
      <c r="Q94" s="56" t="s">
        <v>65</v>
      </c>
      <c r="R94" s="57"/>
      <c r="S94" s="58"/>
      <c r="T94" s="56" t="s">
        <v>65</v>
      </c>
      <c r="U94" s="57"/>
      <c r="V94" s="58"/>
      <c r="W94" s="59" t="s">
        <v>64</v>
      </c>
      <c r="X94" s="59"/>
    </row>
    <row r="95" ht="17.25" customHeight="1">
      <c r="B95" s="95" t="s">
        <v>145</v>
      </c>
      <c r="C95" s="95"/>
      <c r="D95" s="95"/>
      <c r="E95" s="95"/>
      <c r="F95" s="95"/>
      <c r="G95" s="95"/>
      <c r="H95" s="95"/>
      <c r="I95" s="95"/>
      <c r="J95" s="49">
        <v>2230</v>
      </c>
      <c r="K95" s="49" t="s">
        <v>146</v>
      </c>
      <c r="L95" s="49"/>
      <c r="M95" s="49" t="s">
        <v>64</v>
      </c>
      <c r="N95" s="80"/>
      <c r="O95" s="81"/>
      <c r="P95" s="82"/>
      <c r="Q95" s="56" t="s">
        <v>65</v>
      </c>
      <c r="R95" s="57"/>
      <c r="S95" s="58"/>
      <c r="T95" s="56" t="s">
        <v>65</v>
      </c>
      <c r="U95" s="57"/>
      <c r="V95" s="58"/>
      <c r="W95" s="59" t="s">
        <v>64</v>
      </c>
      <c r="X95" s="59"/>
    </row>
    <row r="96" ht="15" customHeight="1">
      <c r="B96" s="93" t="s">
        <v>147</v>
      </c>
      <c r="C96" s="93"/>
      <c r="D96" s="93"/>
      <c r="E96" s="93"/>
      <c r="F96" s="93"/>
      <c r="G96" s="93"/>
      <c r="H96" s="93"/>
      <c r="I96" s="93"/>
      <c r="J96" s="49" t="s">
        <v>148</v>
      </c>
      <c r="K96" s="49" t="s">
        <v>149</v>
      </c>
      <c r="L96" s="49"/>
      <c r="M96" s="49" t="s">
        <v>64</v>
      </c>
      <c r="N96" s="80">
        <f>N98+N100+N99</f>
        <v>416.16000000000003</v>
      </c>
      <c r="O96" s="81"/>
      <c r="P96" s="82"/>
      <c r="Q96" s="80">
        <f>Q98+Q100</f>
        <v>0</v>
      </c>
      <c r="R96" s="81"/>
      <c r="S96" s="82"/>
      <c r="T96" s="80">
        <f>T98+T100</f>
        <v>0</v>
      </c>
      <c r="U96" s="81"/>
      <c r="V96" s="82"/>
      <c r="W96" s="59" t="s">
        <v>64</v>
      </c>
      <c r="X96" s="59"/>
    </row>
    <row r="97" ht="12.75" customHeight="1">
      <c r="B97" s="94" t="s">
        <v>101</v>
      </c>
      <c r="C97" s="94"/>
      <c r="D97" s="94"/>
      <c r="E97" s="94"/>
      <c r="F97" s="94"/>
      <c r="G97" s="94"/>
      <c r="H97" s="94"/>
      <c r="I97" s="94"/>
      <c r="J97" s="66"/>
      <c r="K97" s="66"/>
      <c r="L97" s="66"/>
      <c r="M97" s="66"/>
      <c r="N97" s="67"/>
      <c r="O97" s="68"/>
      <c r="P97" s="69"/>
      <c r="Q97" s="67"/>
      <c r="R97" s="68"/>
      <c r="S97" s="69"/>
      <c r="T97" s="67"/>
      <c r="U97" s="68"/>
      <c r="V97" s="69"/>
      <c r="W97" s="70"/>
      <c r="X97" s="70"/>
    </row>
    <row r="98" ht="12.75" customHeight="1">
      <c r="B98" s="95" t="s">
        <v>150</v>
      </c>
      <c r="C98" s="95"/>
      <c r="D98" s="95"/>
      <c r="E98" s="95"/>
      <c r="F98" s="95"/>
      <c r="G98" s="95"/>
      <c r="H98" s="95"/>
      <c r="I98" s="95"/>
      <c r="J98" s="49" t="s">
        <v>151</v>
      </c>
      <c r="K98" s="49" t="s">
        <v>152</v>
      </c>
      <c r="L98" s="49"/>
      <c r="M98" s="49" t="s">
        <v>64</v>
      </c>
      <c r="N98" s="72"/>
      <c r="O98" s="73"/>
      <c r="P98" s="74"/>
      <c r="Q98" s="72"/>
      <c r="R98" s="73"/>
      <c r="S98" s="74"/>
      <c r="T98" s="72"/>
      <c r="U98" s="73"/>
      <c r="V98" s="74"/>
      <c r="W98" s="59" t="s">
        <v>64</v>
      </c>
      <c r="X98" s="59"/>
    </row>
    <row r="99" ht="24.75" customHeight="1">
      <c r="B99" s="95" t="s">
        <v>153</v>
      </c>
      <c r="C99" s="95"/>
      <c r="D99" s="95"/>
      <c r="E99" s="95"/>
      <c r="F99" s="95"/>
      <c r="G99" s="95"/>
      <c r="H99" s="95"/>
      <c r="I99" s="95"/>
      <c r="J99" s="49" t="s">
        <v>154</v>
      </c>
      <c r="K99" s="49" t="s">
        <v>155</v>
      </c>
      <c r="L99" s="49"/>
      <c r="M99" s="49" t="s">
        <v>64</v>
      </c>
      <c r="N99" s="80"/>
      <c r="O99" s="81"/>
      <c r="P99" s="82"/>
      <c r="Q99" s="56"/>
      <c r="R99" s="57"/>
      <c r="S99" s="58"/>
      <c r="T99" s="56"/>
      <c r="U99" s="57"/>
      <c r="V99" s="58"/>
      <c r="W99" s="59" t="s">
        <v>64</v>
      </c>
      <c r="X99" s="59"/>
    </row>
    <row r="100" ht="12.75" customHeight="1">
      <c r="B100" s="95" t="s">
        <v>156</v>
      </c>
      <c r="C100" s="95"/>
      <c r="D100" s="95"/>
      <c r="E100" s="95"/>
      <c r="F100" s="95"/>
      <c r="G100" s="95"/>
      <c r="H100" s="95"/>
      <c r="I100" s="95"/>
      <c r="J100" s="49" t="s">
        <v>157</v>
      </c>
      <c r="K100" s="49" t="s">
        <v>158</v>
      </c>
      <c r="L100" s="49"/>
      <c r="M100" s="49" t="s">
        <v>64</v>
      </c>
      <c r="N100" s="80">
        <v>416.16000000000003</v>
      </c>
      <c r="O100" s="81"/>
      <c r="P100" s="82"/>
      <c r="Q100" s="80"/>
      <c r="R100" s="81"/>
      <c r="S100" s="82"/>
      <c r="T100" s="80"/>
      <c r="U100" s="81"/>
      <c r="V100" s="82"/>
      <c r="W100" s="59" t="s">
        <v>64</v>
      </c>
      <c r="X100" s="59"/>
    </row>
    <row r="101" ht="28.5" customHeight="1">
      <c r="B101" s="93" t="s">
        <v>159</v>
      </c>
      <c r="C101" s="93"/>
      <c r="D101" s="93"/>
      <c r="E101" s="93"/>
      <c r="F101" s="93"/>
      <c r="G101" s="93"/>
      <c r="H101" s="93"/>
      <c r="I101" s="93"/>
      <c r="J101" s="49" t="s">
        <v>160</v>
      </c>
      <c r="K101" s="49" t="s">
        <v>64</v>
      </c>
      <c r="L101" s="49"/>
      <c r="M101" s="49" t="s">
        <v>64</v>
      </c>
      <c r="N101" s="56" t="s">
        <v>65</v>
      </c>
      <c r="O101" s="57"/>
      <c r="P101" s="58"/>
      <c r="Q101" s="56" t="s">
        <v>65</v>
      </c>
      <c r="R101" s="57"/>
      <c r="S101" s="58"/>
      <c r="T101" s="56" t="s">
        <v>65</v>
      </c>
      <c r="U101" s="57"/>
      <c r="V101" s="58"/>
      <c r="W101" s="59" t="s">
        <v>64</v>
      </c>
      <c r="X101" s="59"/>
    </row>
    <row r="102" ht="15" customHeight="1">
      <c r="B102" s="94" t="s">
        <v>101</v>
      </c>
      <c r="C102" s="94"/>
      <c r="D102" s="94"/>
      <c r="E102" s="94"/>
      <c r="F102" s="94"/>
      <c r="G102" s="94"/>
      <c r="H102" s="94"/>
      <c r="I102" s="94"/>
      <c r="J102" s="49">
        <v>2410</v>
      </c>
      <c r="K102" s="49">
        <v>613</v>
      </c>
      <c r="L102" s="49"/>
      <c r="M102" s="49" t="s">
        <v>64</v>
      </c>
      <c r="N102" s="88" t="s">
        <v>65</v>
      </c>
      <c r="O102" s="88"/>
      <c r="P102" s="88"/>
      <c r="Q102" s="88" t="s">
        <v>65</v>
      </c>
      <c r="R102" s="88"/>
      <c r="S102" s="88"/>
      <c r="T102" s="88" t="s">
        <v>65</v>
      </c>
      <c r="U102" s="88"/>
      <c r="V102" s="88"/>
      <c r="W102" s="59" t="s">
        <v>64</v>
      </c>
      <c r="X102" s="59"/>
    </row>
    <row r="103" ht="15" customHeight="1">
      <c r="B103" s="93" t="s">
        <v>161</v>
      </c>
      <c r="C103" s="93"/>
      <c r="D103" s="93"/>
      <c r="E103" s="93"/>
      <c r="F103" s="93"/>
      <c r="G103" s="93"/>
      <c r="H103" s="93"/>
      <c r="I103" s="93"/>
      <c r="J103" s="49" t="s">
        <v>162</v>
      </c>
      <c r="K103" s="49" t="s">
        <v>64</v>
      </c>
      <c r="L103" s="49"/>
      <c r="M103" s="49" t="s">
        <v>64</v>
      </c>
      <c r="N103" s="86" t="s">
        <v>65</v>
      </c>
      <c r="O103" s="87"/>
      <c r="P103" s="88"/>
      <c r="Q103" s="86" t="s">
        <v>65</v>
      </c>
      <c r="R103" s="87"/>
      <c r="S103" s="88"/>
      <c r="T103" s="86" t="s">
        <v>65</v>
      </c>
      <c r="U103" s="87"/>
      <c r="V103" s="88"/>
      <c r="W103" s="59" t="s">
        <v>64</v>
      </c>
      <c r="X103" s="59"/>
    </row>
    <row r="104" ht="24.75" customHeight="1">
      <c r="B104" s="95" t="s">
        <v>163</v>
      </c>
      <c r="C104" s="95"/>
      <c r="D104" s="95"/>
      <c r="E104" s="95"/>
      <c r="F104" s="95"/>
      <c r="G104" s="95"/>
      <c r="H104" s="95"/>
      <c r="I104" s="95"/>
      <c r="J104" s="49" t="s">
        <v>164</v>
      </c>
      <c r="K104" s="49" t="s">
        <v>165</v>
      </c>
      <c r="L104" s="49"/>
      <c r="M104" s="49" t="s">
        <v>64</v>
      </c>
      <c r="N104" s="56" t="s">
        <v>65</v>
      </c>
      <c r="O104" s="57"/>
      <c r="P104" s="58"/>
      <c r="Q104" s="56" t="s">
        <v>65</v>
      </c>
      <c r="R104" s="57"/>
      <c r="S104" s="58"/>
      <c r="T104" s="56" t="s">
        <v>65</v>
      </c>
      <c r="U104" s="57"/>
      <c r="V104" s="58"/>
      <c r="W104" s="59" t="s">
        <v>64</v>
      </c>
      <c r="X104" s="59"/>
    </row>
    <row r="105" ht="15" customHeight="1">
      <c r="B105" s="93" t="s">
        <v>166</v>
      </c>
      <c r="C105" s="93"/>
      <c r="D105" s="93"/>
      <c r="E105" s="93"/>
      <c r="F105" s="93"/>
      <c r="G105" s="93"/>
      <c r="H105" s="93"/>
      <c r="I105" s="93"/>
      <c r="J105" s="49" t="s">
        <v>167</v>
      </c>
      <c r="K105" s="49" t="s">
        <v>64</v>
      </c>
      <c r="L105" s="49"/>
      <c r="M105" s="49" t="s">
        <v>64</v>
      </c>
      <c r="N105" s="80">
        <f>N109+N110+N108</f>
        <v>2577555.6800000002</v>
      </c>
      <c r="O105" s="81"/>
      <c r="P105" s="82"/>
      <c r="Q105" s="80">
        <f>Q109+Q110</f>
        <v>950616.71999999997</v>
      </c>
      <c r="R105" s="81"/>
      <c r="S105" s="82"/>
      <c r="T105" s="80">
        <f>T109+T110</f>
        <v>752725.59999999998</v>
      </c>
      <c r="U105" s="81"/>
      <c r="V105" s="82"/>
      <c r="W105" s="59" t="s">
        <v>65</v>
      </c>
      <c r="X105" s="59"/>
    </row>
    <row r="106" ht="12.75" customHeight="1">
      <c r="B106" s="94" t="s">
        <v>71</v>
      </c>
      <c r="C106" s="94"/>
      <c r="D106" s="94"/>
      <c r="E106" s="94"/>
      <c r="F106" s="94"/>
      <c r="G106" s="94"/>
      <c r="H106" s="94"/>
      <c r="I106" s="94"/>
      <c r="J106" s="66"/>
      <c r="K106" s="66"/>
      <c r="L106" s="66"/>
      <c r="M106" s="66"/>
      <c r="N106" s="67"/>
      <c r="O106" s="68"/>
      <c r="P106" s="69"/>
      <c r="Q106" s="67"/>
      <c r="R106" s="68"/>
      <c r="S106" s="69"/>
      <c r="T106" s="67"/>
      <c r="U106" s="68"/>
      <c r="V106" s="69"/>
      <c r="W106" s="70"/>
      <c r="X106" s="70"/>
    </row>
    <row r="107" ht="30" customHeight="1">
      <c r="B107" s="95" t="s">
        <v>168</v>
      </c>
      <c r="C107" s="95"/>
      <c r="D107" s="95"/>
      <c r="E107" s="95"/>
      <c r="F107" s="95"/>
      <c r="G107" s="95"/>
      <c r="H107" s="95"/>
      <c r="I107" s="95"/>
      <c r="J107" s="49" t="s">
        <v>169</v>
      </c>
      <c r="K107" s="49" t="s">
        <v>170</v>
      </c>
      <c r="L107" s="49"/>
      <c r="M107" s="49" t="s">
        <v>64</v>
      </c>
      <c r="N107" s="86" t="s">
        <v>65</v>
      </c>
      <c r="O107" s="87"/>
      <c r="P107" s="88"/>
      <c r="Q107" s="86" t="s">
        <v>65</v>
      </c>
      <c r="R107" s="87"/>
      <c r="S107" s="88"/>
      <c r="T107" s="86" t="s">
        <v>65</v>
      </c>
      <c r="U107" s="87"/>
      <c r="V107" s="88"/>
      <c r="W107" s="59" t="s">
        <v>65</v>
      </c>
      <c r="X107" s="59"/>
    </row>
    <row r="108" ht="24.75" customHeight="1">
      <c r="B108" s="95" t="s">
        <v>171</v>
      </c>
      <c r="C108" s="95"/>
      <c r="D108" s="95"/>
      <c r="E108" s="95"/>
      <c r="F108" s="95"/>
      <c r="G108" s="95"/>
      <c r="H108" s="95"/>
      <c r="I108" s="95"/>
      <c r="J108" s="49" t="s">
        <v>172</v>
      </c>
      <c r="K108" s="49" t="s">
        <v>173</v>
      </c>
      <c r="L108" s="49"/>
      <c r="M108" s="49" t="s">
        <v>64</v>
      </c>
      <c r="N108" s="80"/>
      <c r="O108" s="81"/>
      <c r="P108" s="82"/>
      <c r="Q108" s="56" t="s">
        <v>65</v>
      </c>
      <c r="R108" s="57"/>
      <c r="S108" s="58"/>
      <c r="T108" s="56" t="s">
        <v>65</v>
      </c>
      <c r="U108" s="57"/>
      <c r="V108" s="58"/>
      <c r="W108" s="59" t="s">
        <v>65</v>
      </c>
      <c r="X108" s="59"/>
    </row>
    <row r="109" ht="12.75" customHeight="1">
      <c r="B109" s="95" t="s">
        <v>174</v>
      </c>
      <c r="C109" s="95"/>
      <c r="D109" s="95"/>
      <c r="E109" s="95"/>
      <c r="F109" s="95"/>
      <c r="G109" s="95"/>
      <c r="H109" s="95"/>
      <c r="I109" s="95"/>
      <c r="J109" s="49" t="s">
        <v>175</v>
      </c>
      <c r="K109" s="49" t="s">
        <v>176</v>
      </c>
      <c r="L109" s="49"/>
      <c r="M109" s="49" t="s">
        <v>64</v>
      </c>
      <c r="N109" s="80">
        <f>639646.04+1873920+9615.52+54374.12</f>
        <v>2577555.6800000002</v>
      </c>
      <c r="O109" s="81"/>
      <c r="P109" s="82"/>
      <c r="Q109" s="72">
        <f>667896.72+282720</f>
        <v>950616.71999999997</v>
      </c>
      <c r="R109" s="73"/>
      <c r="S109" s="74"/>
      <c r="T109" s="72">
        <v>752725.59999999998</v>
      </c>
      <c r="U109" s="73"/>
      <c r="V109" s="74"/>
      <c r="W109" s="59" t="s">
        <v>65</v>
      </c>
      <c r="X109" s="59"/>
    </row>
    <row r="110" ht="12.75" customHeight="1">
      <c r="B110" s="95" t="s">
        <v>177</v>
      </c>
      <c r="C110" s="95"/>
      <c r="D110" s="95"/>
      <c r="E110" s="95"/>
      <c r="F110" s="95"/>
      <c r="G110" s="95"/>
      <c r="H110" s="95"/>
      <c r="I110" s="95"/>
      <c r="J110" s="49">
        <v>2660</v>
      </c>
      <c r="K110" s="49">
        <v>247</v>
      </c>
      <c r="L110" s="49"/>
      <c r="M110" s="49" t="s">
        <v>64</v>
      </c>
      <c r="N110" s="72"/>
      <c r="O110" s="73"/>
      <c r="P110" s="74"/>
      <c r="Q110" s="72"/>
      <c r="R110" s="73"/>
      <c r="S110" s="74"/>
      <c r="T110" s="72"/>
      <c r="U110" s="73"/>
      <c r="V110" s="74"/>
      <c r="W110" s="59" t="s">
        <v>65</v>
      </c>
      <c r="X110" s="59"/>
    </row>
    <row r="111" ht="28.5" customHeight="1">
      <c r="B111" s="93" t="s">
        <v>178</v>
      </c>
      <c r="C111" s="93"/>
      <c r="D111" s="93"/>
      <c r="E111" s="93"/>
      <c r="F111" s="93"/>
      <c r="G111" s="93"/>
      <c r="H111" s="93"/>
      <c r="I111" s="93"/>
      <c r="J111" s="101">
        <v>2700</v>
      </c>
      <c r="K111" s="49" t="s">
        <v>179</v>
      </c>
      <c r="L111" s="49"/>
      <c r="M111" s="49" t="s">
        <v>64</v>
      </c>
      <c r="N111" s="88" t="s">
        <v>65</v>
      </c>
      <c r="O111" s="88"/>
      <c r="P111" s="88"/>
      <c r="Q111" s="88" t="s">
        <v>65</v>
      </c>
      <c r="R111" s="88"/>
      <c r="S111" s="88"/>
      <c r="T111" s="88" t="s">
        <v>65</v>
      </c>
      <c r="U111" s="88"/>
      <c r="V111" s="88"/>
      <c r="W111" s="59" t="s">
        <v>65</v>
      </c>
      <c r="X111" s="59"/>
    </row>
    <row r="112" ht="12.75" customHeight="1">
      <c r="B112" s="94" t="s">
        <v>71</v>
      </c>
      <c r="C112" s="94"/>
      <c r="D112" s="94"/>
      <c r="E112" s="94"/>
      <c r="F112" s="94"/>
      <c r="G112" s="94"/>
      <c r="H112" s="94"/>
      <c r="I112" s="94"/>
      <c r="J112" s="101"/>
      <c r="K112" s="101"/>
      <c r="L112" s="102"/>
      <c r="M112" s="66"/>
      <c r="N112" s="89"/>
      <c r="O112" s="89"/>
      <c r="P112" s="89"/>
      <c r="Q112" s="89"/>
      <c r="R112" s="89"/>
      <c r="S112" s="89"/>
      <c r="T112" s="89"/>
      <c r="U112" s="89"/>
      <c r="V112" s="89"/>
      <c r="W112" s="70"/>
      <c r="X112" s="70"/>
    </row>
    <row r="113" ht="24.75" customHeight="1">
      <c r="B113" s="95" t="s">
        <v>180</v>
      </c>
      <c r="C113" s="95"/>
      <c r="D113" s="95"/>
      <c r="E113" s="95"/>
      <c r="F113" s="95"/>
      <c r="G113" s="95"/>
      <c r="H113" s="95"/>
      <c r="I113" s="95"/>
      <c r="J113" s="103">
        <v>2710</v>
      </c>
      <c r="K113" s="103" t="s">
        <v>181</v>
      </c>
      <c r="L113" s="49"/>
      <c r="M113" s="49" t="s">
        <v>64</v>
      </c>
      <c r="N113" s="88" t="s">
        <v>65</v>
      </c>
      <c r="O113" s="88"/>
      <c r="P113" s="88"/>
      <c r="Q113" s="88" t="s">
        <v>65</v>
      </c>
      <c r="R113" s="88"/>
      <c r="S113" s="88"/>
      <c r="T113" s="88" t="s">
        <v>65</v>
      </c>
      <c r="U113" s="88"/>
      <c r="V113" s="88"/>
      <c r="W113" s="59" t="s">
        <v>65</v>
      </c>
      <c r="X113" s="59"/>
    </row>
    <row r="114" ht="24.75" customHeight="1">
      <c r="B114" s="95" t="s">
        <v>182</v>
      </c>
      <c r="C114" s="95"/>
      <c r="D114" s="95"/>
      <c r="E114" s="95"/>
      <c r="F114" s="95"/>
      <c r="G114" s="95"/>
      <c r="H114" s="95"/>
      <c r="I114" s="95"/>
      <c r="J114" s="104">
        <v>2720</v>
      </c>
      <c r="K114" s="49" t="s">
        <v>183</v>
      </c>
      <c r="L114" s="49"/>
      <c r="M114" s="49" t="s">
        <v>64</v>
      </c>
      <c r="N114" s="88" t="s">
        <v>65</v>
      </c>
      <c r="O114" s="88"/>
      <c r="P114" s="88"/>
      <c r="Q114" s="88" t="s">
        <v>65</v>
      </c>
      <c r="R114" s="88"/>
      <c r="S114" s="88"/>
      <c r="T114" s="88" t="s">
        <v>65</v>
      </c>
      <c r="U114" s="88"/>
      <c r="V114" s="88"/>
      <c r="W114" s="59" t="s">
        <v>65</v>
      </c>
      <c r="X114" s="59"/>
    </row>
    <row r="115" ht="24.75" customHeight="1">
      <c r="B115" s="105" t="s">
        <v>184</v>
      </c>
      <c r="C115" s="106"/>
      <c r="D115" s="106"/>
      <c r="E115" s="106"/>
      <c r="F115" s="106"/>
      <c r="G115" s="106"/>
      <c r="H115" s="106"/>
      <c r="I115" s="106"/>
      <c r="J115" s="104">
        <v>2800</v>
      </c>
      <c r="K115" s="104">
        <v>880</v>
      </c>
      <c r="L115" s="104"/>
      <c r="M115" s="104" t="s">
        <v>64</v>
      </c>
      <c r="N115" s="107" t="s">
        <v>65</v>
      </c>
      <c r="O115" s="107"/>
      <c r="P115" s="107"/>
      <c r="Q115" s="107" t="s">
        <v>65</v>
      </c>
      <c r="R115" s="107"/>
      <c r="S115" s="107"/>
      <c r="T115" s="107" t="s">
        <v>65</v>
      </c>
      <c r="U115" s="107"/>
      <c r="V115" s="107"/>
      <c r="W115" s="107" t="s">
        <v>65</v>
      </c>
      <c r="X115" s="108"/>
    </row>
    <row r="116" ht="15" customHeight="1">
      <c r="B116" s="51" t="s">
        <v>185</v>
      </c>
      <c r="C116" s="51"/>
      <c r="D116" s="51"/>
      <c r="E116" s="51"/>
      <c r="F116" s="51"/>
      <c r="G116" s="51"/>
      <c r="H116" s="51"/>
      <c r="I116" s="51"/>
      <c r="J116" s="49" t="s">
        <v>186</v>
      </c>
      <c r="K116" s="49"/>
      <c r="L116" s="49"/>
      <c r="M116" s="49" t="s">
        <v>64</v>
      </c>
      <c r="N116" s="92">
        <f>N119+N118</f>
        <v>0</v>
      </c>
      <c r="O116" s="92"/>
      <c r="P116" s="92"/>
      <c r="Q116" s="90"/>
      <c r="R116" s="90"/>
      <c r="S116" s="90"/>
      <c r="T116" s="90"/>
      <c r="U116" s="90"/>
      <c r="V116" s="90"/>
      <c r="W116" s="59"/>
      <c r="X116" s="59"/>
    </row>
    <row r="117" ht="12.75" customHeight="1">
      <c r="B117" s="65" t="s">
        <v>71</v>
      </c>
      <c r="C117" s="65"/>
      <c r="D117" s="65"/>
      <c r="E117" s="65"/>
      <c r="F117" s="65"/>
      <c r="G117" s="65"/>
      <c r="H117" s="65"/>
      <c r="I117" s="65"/>
      <c r="J117" s="66"/>
      <c r="K117" s="66"/>
      <c r="L117" s="66"/>
      <c r="M117" s="66"/>
      <c r="N117" s="109"/>
      <c r="O117" s="109"/>
      <c r="P117" s="109"/>
      <c r="Q117" s="89"/>
      <c r="R117" s="89"/>
      <c r="S117" s="89"/>
      <c r="T117" s="89"/>
      <c r="U117" s="89"/>
      <c r="V117" s="89"/>
      <c r="W117" s="70"/>
      <c r="X117" s="70"/>
    </row>
    <row r="118" ht="12.75" customHeight="1">
      <c r="B118" s="71" t="s">
        <v>187</v>
      </c>
      <c r="C118" s="71"/>
      <c r="D118" s="71"/>
      <c r="E118" s="71"/>
      <c r="F118" s="71"/>
      <c r="G118" s="71"/>
      <c r="H118" s="71"/>
      <c r="I118" s="71"/>
      <c r="J118" s="49" t="s">
        <v>188</v>
      </c>
      <c r="K118" s="49"/>
      <c r="L118" s="49"/>
      <c r="M118" s="49" t="s">
        <v>64</v>
      </c>
      <c r="N118" s="110"/>
      <c r="O118" s="110"/>
      <c r="P118" s="110"/>
      <c r="Q118" s="88"/>
      <c r="R118" s="88"/>
      <c r="S118" s="88"/>
      <c r="T118" s="88"/>
      <c r="U118" s="88"/>
      <c r="V118" s="88"/>
      <c r="W118" s="59" t="s">
        <v>64</v>
      </c>
      <c r="X118" s="59"/>
    </row>
    <row r="119" ht="12.75" customHeight="1">
      <c r="B119" s="71" t="s">
        <v>189</v>
      </c>
      <c r="C119" s="71"/>
      <c r="D119" s="71"/>
      <c r="E119" s="71"/>
      <c r="F119" s="71"/>
      <c r="G119" s="71"/>
      <c r="H119" s="71"/>
      <c r="I119" s="71"/>
      <c r="J119" s="49" t="s">
        <v>190</v>
      </c>
      <c r="K119" s="49"/>
      <c r="L119" s="49"/>
      <c r="M119" s="49" t="s">
        <v>64</v>
      </c>
      <c r="N119" s="110"/>
      <c r="O119" s="110"/>
      <c r="P119" s="110"/>
      <c r="Q119" s="88"/>
      <c r="R119" s="88"/>
      <c r="S119" s="88"/>
      <c r="T119" s="88"/>
      <c r="U119" s="88"/>
      <c r="V119" s="88"/>
      <c r="W119" s="59" t="s">
        <v>64</v>
      </c>
      <c r="X119" s="59"/>
    </row>
    <row r="120" ht="12.75" customHeight="1">
      <c r="B120" s="71" t="s">
        <v>191</v>
      </c>
      <c r="C120" s="71"/>
      <c r="D120" s="71"/>
      <c r="E120" s="71"/>
      <c r="F120" s="71"/>
      <c r="G120" s="71"/>
      <c r="H120" s="71"/>
      <c r="I120" s="71"/>
      <c r="J120" s="49" t="s">
        <v>192</v>
      </c>
      <c r="K120" s="49"/>
      <c r="L120" s="49"/>
      <c r="M120" s="49" t="s">
        <v>64</v>
      </c>
      <c r="N120" s="88"/>
      <c r="O120" s="88"/>
      <c r="P120" s="88"/>
      <c r="Q120" s="88"/>
      <c r="R120" s="88"/>
      <c r="S120" s="88"/>
      <c r="T120" s="88"/>
      <c r="U120" s="88"/>
      <c r="V120" s="88"/>
      <c r="W120" s="59" t="s">
        <v>64</v>
      </c>
      <c r="X120" s="59"/>
    </row>
    <row r="121" ht="15" customHeight="1">
      <c r="B121" s="51" t="s">
        <v>193</v>
      </c>
      <c r="C121" s="51"/>
      <c r="D121" s="51"/>
      <c r="E121" s="51"/>
      <c r="F121" s="51"/>
      <c r="G121" s="51"/>
      <c r="H121" s="51"/>
      <c r="I121" s="51"/>
      <c r="J121" s="49" t="s">
        <v>194</v>
      </c>
      <c r="K121" s="49" t="s">
        <v>64</v>
      </c>
      <c r="L121" s="49"/>
      <c r="M121" s="49" t="s">
        <v>64</v>
      </c>
      <c r="N121" s="74">
        <f>N123</f>
        <v>0</v>
      </c>
      <c r="O121" s="74"/>
      <c r="P121" s="74"/>
      <c r="Q121" s="88"/>
      <c r="R121" s="88"/>
      <c r="S121" s="88"/>
      <c r="T121" s="88"/>
      <c r="U121" s="88"/>
      <c r="V121" s="88"/>
      <c r="W121" s="59"/>
      <c r="X121" s="59"/>
    </row>
    <row r="122" ht="12.75" customHeight="1">
      <c r="B122" s="65" t="s">
        <v>71</v>
      </c>
      <c r="C122" s="65"/>
      <c r="D122" s="65"/>
      <c r="E122" s="65"/>
      <c r="F122" s="65"/>
      <c r="G122" s="65"/>
      <c r="H122" s="65"/>
      <c r="I122" s="65"/>
      <c r="J122" s="66"/>
      <c r="K122" s="66"/>
      <c r="L122" s="66"/>
      <c r="M122" s="66"/>
      <c r="N122" s="111"/>
      <c r="O122" s="111"/>
      <c r="P122" s="111"/>
      <c r="Q122" s="89"/>
      <c r="R122" s="89"/>
      <c r="S122" s="89"/>
      <c r="T122" s="89"/>
      <c r="U122" s="89"/>
      <c r="V122" s="89"/>
      <c r="W122" s="70"/>
      <c r="X122" s="70"/>
    </row>
    <row r="123" ht="12.75" customHeight="1">
      <c r="B123" s="71" t="s">
        <v>195</v>
      </c>
      <c r="C123" s="71"/>
      <c r="D123" s="71"/>
      <c r="E123" s="71"/>
      <c r="F123" s="71"/>
      <c r="G123" s="71"/>
      <c r="H123" s="71"/>
      <c r="I123" s="71"/>
      <c r="J123" s="49" t="s">
        <v>196</v>
      </c>
      <c r="K123" s="49" t="s">
        <v>197</v>
      </c>
      <c r="L123" s="49"/>
      <c r="M123" s="49" t="s">
        <v>64</v>
      </c>
      <c r="N123" s="74"/>
      <c r="O123" s="74"/>
      <c r="P123" s="74"/>
      <c r="Q123" s="88"/>
      <c r="R123" s="88"/>
      <c r="S123" s="88"/>
      <c r="T123" s="88"/>
      <c r="U123" s="88"/>
      <c r="V123" s="88"/>
      <c r="W123" s="59" t="s">
        <v>64</v>
      </c>
      <c r="X123" s="59"/>
    </row>
    <row r="124" ht="12.75" customHeight="1">
      <c r="B124" s="112"/>
      <c r="C124" s="112"/>
      <c r="D124" s="112"/>
      <c r="E124" s="112"/>
      <c r="F124" s="112"/>
      <c r="G124" s="112"/>
      <c r="H124" s="112"/>
      <c r="I124" s="112"/>
      <c r="J124" s="113"/>
      <c r="K124" s="113"/>
      <c r="L124" s="113"/>
      <c r="M124" s="113"/>
      <c r="N124" s="114"/>
      <c r="O124" s="114"/>
      <c r="P124" s="114"/>
      <c r="Q124" s="114"/>
      <c r="R124" s="114"/>
      <c r="S124" s="114"/>
      <c r="T124" s="114"/>
      <c r="U124" s="114"/>
      <c r="V124" s="114"/>
      <c r="W124" s="115"/>
      <c r="X124" s="115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mergeCells count="537">
    <mergeCell ref="V2:X2"/>
    <mergeCell ref="P3:X3"/>
    <mergeCell ref="P4:X4"/>
    <mergeCell ref="P5:X5"/>
    <mergeCell ref="P6:X6"/>
    <mergeCell ref="Q9:X9"/>
    <mergeCell ref="Q11:X11"/>
    <mergeCell ref="Q12:X12"/>
    <mergeCell ref="Q13:X13"/>
    <mergeCell ref="Q14:X14"/>
    <mergeCell ref="U15:X15"/>
    <mergeCell ref="Q16:T16"/>
    <mergeCell ref="U16:X16"/>
    <mergeCell ref="S19:T19"/>
    <mergeCell ref="G23:M23"/>
    <mergeCell ref="N23:P23"/>
    <mergeCell ref="J26:K26"/>
    <mergeCell ref="W26:X27"/>
    <mergeCell ref="T28:V28"/>
    <mergeCell ref="W28:X28"/>
    <mergeCell ref="T29:V29"/>
    <mergeCell ref="W29:X29"/>
    <mergeCell ref="B30:E30"/>
    <mergeCell ref="F30:S30"/>
    <mergeCell ref="T30:V30"/>
    <mergeCell ref="W30:X30"/>
    <mergeCell ref="T31:V31"/>
    <mergeCell ref="W31:X31"/>
    <mergeCell ref="F32:S33"/>
    <mergeCell ref="T32:V32"/>
    <mergeCell ref="W32:X32"/>
    <mergeCell ref="B33:E33"/>
    <mergeCell ref="T33:V33"/>
    <mergeCell ref="W33:X33"/>
    <mergeCell ref="B34:E34"/>
    <mergeCell ref="F34:S34"/>
    <mergeCell ref="T34:V34"/>
    <mergeCell ref="W34:X34"/>
    <mergeCell ref="F37:S37"/>
    <mergeCell ref="B41:I43"/>
    <mergeCell ref="J41:J43"/>
    <mergeCell ref="K41:L43"/>
    <mergeCell ref="M41:M43"/>
    <mergeCell ref="N41:X41"/>
    <mergeCell ref="N42:P42"/>
    <mergeCell ref="Q42:S42"/>
    <mergeCell ref="T42:V42"/>
    <mergeCell ref="W42:X43"/>
    <mergeCell ref="N43:P43"/>
    <mergeCell ref="Q43:S43"/>
    <mergeCell ref="T43:V43"/>
    <mergeCell ref="B44:I44"/>
    <mergeCell ref="K44:L44"/>
    <mergeCell ref="N44:P44"/>
    <mergeCell ref="Q44:S44"/>
    <mergeCell ref="T44:V44"/>
    <mergeCell ref="W44:X44"/>
    <mergeCell ref="B45:I45"/>
    <mergeCell ref="K45:L45"/>
    <mergeCell ref="N45:P45"/>
    <mergeCell ref="Q45:S45"/>
    <mergeCell ref="T45:V45"/>
    <mergeCell ref="W45:X45"/>
    <mergeCell ref="B46:I46"/>
    <mergeCell ref="K46:L46"/>
    <mergeCell ref="N46:P46"/>
    <mergeCell ref="Q46:S46"/>
    <mergeCell ref="T46:V46"/>
    <mergeCell ref="W46:X46"/>
    <mergeCell ref="B47:I47"/>
    <mergeCell ref="K47:L47"/>
    <mergeCell ref="N47:P47"/>
    <mergeCell ref="Q47:S47"/>
    <mergeCell ref="T47:V47"/>
    <mergeCell ref="W47:X47"/>
    <mergeCell ref="B48:I48"/>
    <mergeCell ref="K48:L48"/>
    <mergeCell ref="N48:P48"/>
    <mergeCell ref="Q48:S48"/>
    <mergeCell ref="T48:V48"/>
    <mergeCell ref="W48:X48"/>
    <mergeCell ref="B49:I49"/>
    <mergeCell ref="K49:L49"/>
    <mergeCell ref="N49:P49"/>
    <mergeCell ref="Q49:S49"/>
    <mergeCell ref="T49:V49"/>
    <mergeCell ref="W49:X49"/>
    <mergeCell ref="B50:I50"/>
    <mergeCell ref="K50:L50"/>
    <mergeCell ref="N50:P50"/>
    <mergeCell ref="Q50:S50"/>
    <mergeCell ref="T50:V50"/>
    <mergeCell ref="W50:X50"/>
    <mergeCell ref="B51:I51"/>
    <mergeCell ref="K51:L51"/>
    <mergeCell ref="N51:P51"/>
    <mergeCell ref="Q51:S51"/>
    <mergeCell ref="T51:V51"/>
    <mergeCell ref="W51:X51"/>
    <mergeCell ref="B52:I52"/>
    <mergeCell ref="K52:L52"/>
    <mergeCell ref="N52:P52"/>
    <mergeCell ref="Q52:S52"/>
    <mergeCell ref="T52:V52"/>
    <mergeCell ref="W52:X52"/>
    <mergeCell ref="B53:I53"/>
    <mergeCell ref="K53:L53"/>
    <mergeCell ref="N53:P53"/>
    <mergeCell ref="Q53:S53"/>
    <mergeCell ref="T53:V53"/>
    <mergeCell ref="W53:X53"/>
    <mergeCell ref="B54:I54"/>
    <mergeCell ref="K54:L54"/>
    <mergeCell ref="N54:P54"/>
    <mergeCell ref="Q54:S54"/>
    <mergeCell ref="T54:V54"/>
    <mergeCell ref="W54:X54"/>
    <mergeCell ref="B55:I55"/>
    <mergeCell ref="K55:L55"/>
    <mergeCell ref="N55:P55"/>
    <mergeCell ref="Q55:S55"/>
    <mergeCell ref="T55:V55"/>
    <mergeCell ref="W55:X55"/>
    <mergeCell ref="B56:I56"/>
    <mergeCell ref="K56:L56"/>
    <mergeCell ref="N56:P56"/>
    <mergeCell ref="Q56:S56"/>
    <mergeCell ref="T56:V56"/>
    <mergeCell ref="W56:X56"/>
    <mergeCell ref="B57:I57"/>
    <mergeCell ref="K57:L57"/>
    <mergeCell ref="N57:P57"/>
    <mergeCell ref="Q57:S57"/>
    <mergeCell ref="T57:V57"/>
    <mergeCell ref="W57:X57"/>
    <mergeCell ref="B58:I58"/>
    <mergeCell ref="K58:L58"/>
    <mergeCell ref="N58:P58"/>
    <mergeCell ref="Q58:S58"/>
    <mergeCell ref="T58:V58"/>
    <mergeCell ref="W58:X58"/>
    <mergeCell ref="B59:I59"/>
    <mergeCell ref="K59:L59"/>
    <mergeCell ref="N59:P59"/>
    <mergeCell ref="Q59:S59"/>
    <mergeCell ref="T59:V59"/>
    <mergeCell ref="W59:X59"/>
    <mergeCell ref="B60:I60"/>
    <mergeCell ref="K60:L60"/>
    <mergeCell ref="N60:P60"/>
    <mergeCell ref="Q60:S60"/>
    <mergeCell ref="T60:V60"/>
    <mergeCell ref="W60:X60"/>
    <mergeCell ref="B61:I61"/>
    <mergeCell ref="K61:L61"/>
    <mergeCell ref="N61:P61"/>
    <mergeCell ref="Q61:S61"/>
    <mergeCell ref="T61:V61"/>
    <mergeCell ref="W61:X61"/>
    <mergeCell ref="B62:I62"/>
    <mergeCell ref="K62:L62"/>
    <mergeCell ref="N62:P62"/>
    <mergeCell ref="Q62:S62"/>
    <mergeCell ref="T62:V62"/>
    <mergeCell ref="W62:X62"/>
    <mergeCell ref="B63:I63"/>
    <mergeCell ref="K63:L63"/>
    <mergeCell ref="N63:P63"/>
    <mergeCell ref="Q63:S63"/>
    <mergeCell ref="T63:V63"/>
    <mergeCell ref="W63:X63"/>
    <mergeCell ref="B64:I64"/>
    <mergeCell ref="K64:L64"/>
    <mergeCell ref="N64:P64"/>
    <mergeCell ref="Q64:S64"/>
    <mergeCell ref="T64:V64"/>
    <mergeCell ref="W64:X64"/>
    <mergeCell ref="B65:I65"/>
    <mergeCell ref="K65:L65"/>
    <mergeCell ref="N65:P65"/>
    <mergeCell ref="Q65:S65"/>
    <mergeCell ref="T65:V65"/>
    <mergeCell ref="W65:X65"/>
    <mergeCell ref="B66:I66"/>
    <mergeCell ref="K66:L66"/>
    <mergeCell ref="N66:P66"/>
    <mergeCell ref="Q66:S66"/>
    <mergeCell ref="T66:V66"/>
    <mergeCell ref="W66:X66"/>
    <mergeCell ref="B67:I67"/>
    <mergeCell ref="K67:L67"/>
    <mergeCell ref="N67:P67"/>
    <mergeCell ref="Q67:S67"/>
    <mergeCell ref="T67:V67"/>
    <mergeCell ref="W67:X67"/>
    <mergeCell ref="B68:I68"/>
    <mergeCell ref="K68:L68"/>
    <mergeCell ref="N68:P68"/>
    <mergeCell ref="Q68:S68"/>
    <mergeCell ref="T68:V68"/>
    <mergeCell ref="W68:X68"/>
    <mergeCell ref="B69:I69"/>
    <mergeCell ref="K69:L69"/>
    <mergeCell ref="N69:P69"/>
    <mergeCell ref="Q69:S69"/>
    <mergeCell ref="T69:V69"/>
    <mergeCell ref="W69:X69"/>
    <mergeCell ref="B70:I70"/>
    <mergeCell ref="K70:L70"/>
    <mergeCell ref="N70:P70"/>
    <mergeCell ref="Q70:S70"/>
    <mergeCell ref="T70:V70"/>
    <mergeCell ref="W70:X70"/>
    <mergeCell ref="B71:I71"/>
    <mergeCell ref="K71:L71"/>
    <mergeCell ref="N71:P71"/>
    <mergeCell ref="Q71:S71"/>
    <mergeCell ref="T71:V71"/>
    <mergeCell ref="W71:X71"/>
    <mergeCell ref="B72:I72"/>
    <mergeCell ref="K72:L72"/>
    <mergeCell ref="N72:P72"/>
    <mergeCell ref="Q72:S72"/>
    <mergeCell ref="T72:V72"/>
    <mergeCell ref="W72:X72"/>
    <mergeCell ref="B73:I73"/>
    <mergeCell ref="K73:L73"/>
    <mergeCell ref="N73:P73"/>
    <mergeCell ref="Q73:S73"/>
    <mergeCell ref="T73:V73"/>
    <mergeCell ref="W73:X73"/>
    <mergeCell ref="B74:I74"/>
    <mergeCell ref="K74:L74"/>
    <mergeCell ref="N74:P74"/>
    <mergeCell ref="Q74:S74"/>
    <mergeCell ref="T74:V74"/>
    <mergeCell ref="W74:X74"/>
    <mergeCell ref="B75:I75"/>
    <mergeCell ref="K75:L75"/>
    <mergeCell ref="N75:P75"/>
    <mergeCell ref="Q75:S75"/>
    <mergeCell ref="T75:V75"/>
    <mergeCell ref="W75:X75"/>
    <mergeCell ref="B76:I76"/>
    <mergeCell ref="K76:L76"/>
    <mergeCell ref="N76:P76"/>
    <mergeCell ref="Q76:S76"/>
    <mergeCell ref="T76:V76"/>
    <mergeCell ref="W76:X76"/>
    <mergeCell ref="B77:I77"/>
    <mergeCell ref="K77:L77"/>
    <mergeCell ref="N77:P77"/>
    <mergeCell ref="Q77:S77"/>
    <mergeCell ref="T77:V77"/>
    <mergeCell ref="W77:X77"/>
    <mergeCell ref="B78:I78"/>
    <mergeCell ref="K78:L78"/>
    <mergeCell ref="N78:P78"/>
    <mergeCell ref="Q78:S78"/>
    <mergeCell ref="T78:V78"/>
    <mergeCell ref="W78:X78"/>
    <mergeCell ref="B79:I79"/>
    <mergeCell ref="K79:L79"/>
    <mergeCell ref="N79:P79"/>
    <mergeCell ref="Q79:S79"/>
    <mergeCell ref="T79:V79"/>
    <mergeCell ref="W79:X79"/>
    <mergeCell ref="B80:I80"/>
    <mergeCell ref="K80:L80"/>
    <mergeCell ref="N80:P80"/>
    <mergeCell ref="Q80:S80"/>
    <mergeCell ref="T80:V80"/>
    <mergeCell ref="W80:X80"/>
    <mergeCell ref="B81:I81"/>
    <mergeCell ref="K81:L81"/>
    <mergeCell ref="N81:P81"/>
    <mergeCell ref="Q81:S81"/>
    <mergeCell ref="T81:V81"/>
    <mergeCell ref="W81:X81"/>
    <mergeCell ref="B82:I82"/>
    <mergeCell ref="K82:L82"/>
    <mergeCell ref="N82:P82"/>
    <mergeCell ref="Q82:S82"/>
    <mergeCell ref="T82:V82"/>
    <mergeCell ref="W82:X82"/>
    <mergeCell ref="B83:I83"/>
    <mergeCell ref="K83:L83"/>
    <mergeCell ref="N83:P83"/>
    <mergeCell ref="Q83:S83"/>
    <mergeCell ref="T83:V83"/>
    <mergeCell ref="W83:X83"/>
    <mergeCell ref="B84:I84"/>
    <mergeCell ref="K84:L84"/>
    <mergeCell ref="N84:P84"/>
    <mergeCell ref="Q84:S84"/>
    <mergeCell ref="T84:V84"/>
    <mergeCell ref="W84:X84"/>
    <mergeCell ref="B85:I85"/>
    <mergeCell ref="K85:L85"/>
    <mergeCell ref="N85:P85"/>
    <mergeCell ref="Q85:S85"/>
    <mergeCell ref="T85:V85"/>
    <mergeCell ref="W85:X85"/>
    <mergeCell ref="B86:I86"/>
    <mergeCell ref="K86:L86"/>
    <mergeCell ref="N86:P86"/>
    <mergeCell ref="Q86:S86"/>
    <mergeCell ref="T86:V86"/>
    <mergeCell ref="W86:X86"/>
    <mergeCell ref="B87:I87"/>
    <mergeCell ref="K87:L87"/>
    <mergeCell ref="N87:P87"/>
    <mergeCell ref="Q87:S87"/>
    <mergeCell ref="T87:V87"/>
    <mergeCell ref="W87:X87"/>
    <mergeCell ref="B88:I88"/>
    <mergeCell ref="K88:L88"/>
    <mergeCell ref="N88:P88"/>
    <mergeCell ref="Q88:S88"/>
    <mergeCell ref="T88:V88"/>
    <mergeCell ref="W88:X88"/>
    <mergeCell ref="B89:I89"/>
    <mergeCell ref="K89:L89"/>
    <mergeCell ref="N89:P89"/>
    <mergeCell ref="Q89:S89"/>
    <mergeCell ref="T89:V89"/>
    <mergeCell ref="W89:X89"/>
    <mergeCell ref="B90:I90"/>
    <mergeCell ref="K90:L90"/>
    <mergeCell ref="N90:P90"/>
    <mergeCell ref="Q90:S90"/>
    <mergeCell ref="T90:V90"/>
    <mergeCell ref="W90:X90"/>
    <mergeCell ref="B91:I91"/>
    <mergeCell ref="K91:L91"/>
    <mergeCell ref="N91:P91"/>
    <mergeCell ref="Q91:S91"/>
    <mergeCell ref="T91:V91"/>
    <mergeCell ref="W91:X91"/>
    <mergeCell ref="B92:I92"/>
    <mergeCell ref="K92:L92"/>
    <mergeCell ref="N92:P92"/>
    <mergeCell ref="Q92:S92"/>
    <mergeCell ref="T92:V92"/>
    <mergeCell ref="W92:X92"/>
    <mergeCell ref="B93:I93"/>
    <mergeCell ref="K93:L93"/>
    <mergeCell ref="N93:P93"/>
    <mergeCell ref="Q93:S93"/>
    <mergeCell ref="T93:V93"/>
    <mergeCell ref="W93:X93"/>
    <mergeCell ref="B94:I94"/>
    <mergeCell ref="K94:L94"/>
    <mergeCell ref="N94:P94"/>
    <mergeCell ref="Q94:S94"/>
    <mergeCell ref="T94:V94"/>
    <mergeCell ref="W94:X94"/>
    <mergeCell ref="B95:I95"/>
    <mergeCell ref="K95:L95"/>
    <mergeCell ref="N95:P95"/>
    <mergeCell ref="Q95:S95"/>
    <mergeCell ref="T95:V95"/>
    <mergeCell ref="W95:X95"/>
    <mergeCell ref="B96:I96"/>
    <mergeCell ref="K96:L96"/>
    <mergeCell ref="N96:P96"/>
    <mergeCell ref="Q96:S96"/>
    <mergeCell ref="T96:V96"/>
    <mergeCell ref="W96:X96"/>
    <mergeCell ref="B97:I97"/>
    <mergeCell ref="K97:L97"/>
    <mergeCell ref="N97:P97"/>
    <mergeCell ref="Q97:S97"/>
    <mergeCell ref="T97:V97"/>
    <mergeCell ref="W97:X97"/>
    <mergeCell ref="B98:I98"/>
    <mergeCell ref="K98:L98"/>
    <mergeCell ref="N98:P98"/>
    <mergeCell ref="Q98:S98"/>
    <mergeCell ref="T98:V98"/>
    <mergeCell ref="W98:X98"/>
    <mergeCell ref="B99:I99"/>
    <mergeCell ref="K99:L99"/>
    <mergeCell ref="N99:P99"/>
    <mergeCell ref="Q99:S99"/>
    <mergeCell ref="T99:V99"/>
    <mergeCell ref="W99:X99"/>
    <mergeCell ref="B100:I100"/>
    <mergeCell ref="K100:L100"/>
    <mergeCell ref="N100:P100"/>
    <mergeCell ref="Q100:S100"/>
    <mergeCell ref="T100:V100"/>
    <mergeCell ref="W100:X100"/>
    <mergeCell ref="B101:I101"/>
    <mergeCell ref="K101:L101"/>
    <mergeCell ref="N101:P101"/>
    <mergeCell ref="Q101:S101"/>
    <mergeCell ref="T101:V101"/>
    <mergeCell ref="W101:X101"/>
    <mergeCell ref="B102:I102"/>
    <mergeCell ref="K102:L102"/>
    <mergeCell ref="N102:P102"/>
    <mergeCell ref="Q102:S102"/>
    <mergeCell ref="T102:V102"/>
    <mergeCell ref="W102:X102"/>
    <mergeCell ref="B103:I103"/>
    <mergeCell ref="K103:L103"/>
    <mergeCell ref="N103:P103"/>
    <mergeCell ref="Q103:S103"/>
    <mergeCell ref="T103:V103"/>
    <mergeCell ref="W103:X103"/>
    <mergeCell ref="B104:I104"/>
    <mergeCell ref="K104:L104"/>
    <mergeCell ref="N104:P104"/>
    <mergeCell ref="Q104:S104"/>
    <mergeCell ref="T104:V104"/>
    <mergeCell ref="W104:X104"/>
    <mergeCell ref="B105:I105"/>
    <mergeCell ref="K105:L105"/>
    <mergeCell ref="N105:P105"/>
    <mergeCell ref="Q105:S105"/>
    <mergeCell ref="T105:V105"/>
    <mergeCell ref="W105:X105"/>
    <mergeCell ref="B106:I106"/>
    <mergeCell ref="K106:L106"/>
    <mergeCell ref="N106:P106"/>
    <mergeCell ref="Q106:S106"/>
    <mergeCell ref="T106:V106"/>
    <mergeCell ref="W106:X106"/>
    <mergeCell ref="B107:I107"/>
    <mergeCell ref="K107:L107"/>
    <mergeCell ref="N107:P107"/>
    <mergeCell ref="Q107:S107"/>
    <mergeCell ref="T107:V107"/>
    <mergeCell ref="W107:X107"/>
    <mergeCell ref="B108:I108"/>
    <mergeCell ref="K108:L108"/>
    <mergeCell ref="N108:P108"/>
    <mergeCell ref="Q108:S108"/>
    <mergeCell ref="T108:V108"/>
    <mergeCell ref="W108:X108"/>
    <mergeCell ref="B109:I109"/>
    <mergeCell ref="K109:L109"/>
    <mergeCell ref="N109:P109"/>
    <mergeCell ref="Q109:S109"/>
    <mergeCell ref="T109:V109"/>
    <mergeCell ref="W109:X109"/>
    <mergeCell ref="B110:I110"/>
    <mergeCell ref="K110:L110"/>
    <mergeCell ref="N110:P110"/>
    <mergeCell ref="Q110:S110"/>
    <mergeCell ref="T110:V110"/>
    <mergeCell ref="W110:X110"/>
    <mergeCell ref="B111:I111"/>
    <mergeCell ref="K111:L111"/>
    <mergeCell ref="N111:P111"/>
    <mergeCell ref="Q111:S111"/>
    <mergeCell ref="T111:V111"/>
    <mergeCell ref="W111:X111"/>
    <mergeCell ref="B112:I112"/>
    <mergeCell ref="K112:L112"/>
    <mergeCell ref="N112:P112"/>
    <mergeCell ref="Q112:S112"/>
    <mergeCell ref="T112:V112"/>
    <mergeCell ref="W112:X112"/>
    <mergeCell ref="B113:I113"/>
    <mergeCell ref="K113:L113"/>
    <mergeCell ref="N113:P113"/>
    <mergeCell ref="Q113:S113"/>
    <mergeCell ref="T113:V113"/>
    <mergeCell ref="W113:X113"/>
    <mergeCell ref="B114:I114"/>
    <mergeCell ref="K114:L114"/>
    <mergeCell ref="N114:P114"/>
    <mergeCell ref="Q114:S114"/>
    <mergeCell ref="T114:V114"/>
    <mergeCell ref="W114:X114"/>
    <mergeCell ref="B115:I115"/>
    <mergeCell ref="K115:L115"/>
    <mergeCell ref="N115:P115"/>
    <mergeCell ref="Q115:S115"/>
    <mergeCell ref="T115:V115"/>
    <mergeCell ref="W115:X115"/>
    <mergeCell ref="B116:I116"/>
    <mergeCell ref="K116:L116"/>
    <mergeCell ref="N116:P116"/>
    <mergeCell ref="Q116:S116"/>
    <mergeCell ref="T116:V116"/>
    <mergeCell ref="W116:X116"/>
    <mergeCell ref="B117:I117"/>
    <mergeCell ref="K117:L117"/>
    <mergeCell ref="N117:P117"/>
    <mergeCell ref="Q117:S117"/>
    <mergeCell ref="T117:V117"/>
    <mergeCell ref="W117:X117"/>
    <mergeCell ref="B118:I118"/>
    <mergeCell ref="K118:L118"/>
    <mergeCell ref="N118:P118"/>
    <mergeCell ref="Q118:S118"/>
    <mergeCell ref="T118:V118"/>
    <mergeCell ref="W118:X118"/>
    <mergeCell ref="B119:I119"/>
    <mergeCell ref="K119:L119"/>
    <mergeCell ref="N119:P119"/>
    <mergeCell ref="Q119:S119"/>
    <mergeCell ref="T119:V119"/>
    <mergeCell ref="W119:X119"/>
    <mergeCell ref="B120:I120"/>
    <mergeCell ref="K120:L120"/>
    <mergeCell ref="N120:P120"/>
    <mergeCell ref="Q120:S120"/>
    <mergeCell ref="T120:V120"/>
    <mergeCell ref="W120:X120"/>
    <mergeCell ref="B121:I121"/>
    <mergeCell ref="K121:L121"/>
    <mergeCell ref="N121:P121"/>
    <mergeCell ref="Q121:S121"/>
    <mergeCell ref="T121:V121"/>
    <mergeCell ref="W121:X121"/>
    <mergeCell ref="B122:I122"/>
    <mergeCell ref="K122:L122"/>
    <mergeCell ref="N122:P122"/>
    <mergeCell ref="Q122:S122"/>
    <mergeCell ref="T122:V122"/>
    <mergeCell ref="W122:X122"/>
    <mergeCell ref="B123:I123"/>
    <mergeCell ref="K123:L123"/>
    <mergeCell ref="N123:P123"/>
    <mergeCell ref="Q123:S123"/>
    <mergeCell ref="T123:V123"/>
    <mergeCell ref="W123:X123"/>
    <mergeCell ref="B124:I124"/>
    <mergeCell ref="K124:L124"/>
    <mergeCell ref="N124:P124"/>
    <mergeCell ref="Q124:S124"/>
    <mergeCell ref="T124:V124"/>
    <mergeCell ref="W124:X124"/>
  </mergeCells>
  <printOptions headings="0" gridLines="0"/>
  <pageMargins left="0" right="0" top="0" bottom="0" header="0" footer="0"/>
  <pageSetup paperSize="9" scale="57" fitToWidth="1" fitToHeight="0" pageOrder="overThenDown" orientation="portrait" usePrinterDefaults="1" blackAndWhite="0" draft="0" cellComments="none" useFirstPageNumber="0" errors="displayed" horizontalDpi="600" verticalDpi="600" copies="1"/>
  <headerFooter/>
  <rowBreaks count="1" manualBreakCount="1">
    <brk id="95" man="1" max="23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0" fitToPage="1"/>
  </sheetPr>
  <sheetViews>
    <sheetView view="pageBreakPreview" topLeftCell="E21" zoomScale="80" workbookViewId="0">
      <selection activeCell="N50" activeCellId="0" sqref="N50:P50"/>
    </sheetView>
  </sheetViews>
  <sheetFormatPr defaultRowHeight="14.25"/>
  <cols>
    <col customWidth="1" min="1" max="1" style="1" width="1.7109375"/>
    <col customWidth="1" min="2" max="4" style="1" width="9"/>
    <col customWidth="1" min="5" max="6" style="1" width="12.28515625"/>
    <col customWidth="1" min="7" max="12" style="1" width="9"/>
    <col customWidth="1" min="13" max="13" style="1" width="21.42578125"/>
    <col customWidth="1" min="14" max="23" style="1" width="9"/>
    <col customWidth="1" min="24" max="24" style="1" width="9.7109375"/>
    <col customWidth="1" min="25" max="25" style="60" width="21"/>
    <col customWidth="1" min="26" max="26" style="1" width="53.140625"/>
    <col customWidth="1" min="27" max="27" style="1" width="19.85546875"/>
    <col customWidth="1" min="28" max="28" style="1" width="17.28515625"/>
    <col customWidth="1" min="29" max="29" style="1" width="15.5703125"/>
    <col customWidth="1" min="30" max="30" style="1" width="4.5703125"/>
    <col customWidth="1" min="31" max="36" style="1" width="9.140625"/>
    <col min="37" max="16384" style="1" width="9.140625"/>
  </cols>
  <sheetData>
    <row r="1" ht="15.75" customHeight="1">
      <c r="E1" s="3" t="s">
        <v>198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11.25" customHeight="1"/>
    <row r="3" ht="15" customHeight="1">
      <c r="A3" s="32"/>
      <c r="B3" s="33" t="s">
        <v>199</v>
      </c>
      <c r="C3" s="33" t="s">
        <v>42</v>
      </c>
      <c r="D3" s="33"/>
      <c r="E3" s="33"/>
      <c r="F3" s="33"/>
      <c r="G3" s="33"/>
      <c r="H3" s="33"/>
      <c r="I3" s="33"/>
      <c r="J3" s="34" t="s">
        <v>43</v>
      </c>
      <c r="K3" s="35" t="s">
        <v>200</v>
      </c>
      <c r="L3" s="35"/>
      <c r="M3" s="34" t="s">
        <v>201</v>
      </c>
      <c r="N3" s="36" t="s">
        <v>46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116"/>
      <c r="Z3" s="117" t="s">
        <v>66</v>
      </c>
      <c r="AA3" s="118">
        <f>SUM(AA4:AA6)</f>
        <v>0</v>
      </c>
    </row>
    <row r="4" ht="15" customHeight="1">
      <c r="B4" s="37"/>
      <c r="C4" s="37"/>
      <c r="D4" s="38"/>
      <c r="E4" s="38"/>
      <c r="F4" s="38"/>
      <c r="G4" s="38"/>
      <c r="H4" s="38"/>
      <c r="I4" s="38"/>
      <c r="J4" s="39"/>
      <c r="K4" s="39"/>
      <c r="L4" s="40"/>
      <c r="M4" s="39"/>
      <c r="N4" s="41" t="s">
        <v>47</v>
      </c>
      <c r="O4" s="41"/>
      <c r="P4" s="41"/>
      <c r="Q4" s="41" t="s">
        <v>48</v>
      </c>
      <c r="R4" s="41"/>
      <c r="S4" s="41"/>
      <c r="T4" s="41" t="s">
        <v>49</v>
      </c>
      <c r="U4" s="41"/>
      <c r="V4" s="41"/>
      <c r="W4" s="42" t="s">
        <v>50</v>
      </c>
      <c r="X4" s="42"/>
      <c r="Y4" s="60"/>
      <c r="Z4" s="119">
        <v>2025</v>
      </c>
      <c r="AA4" s="120">
        <f>N7-'Лист 1'!N105</f>
        <v>0</v>
      </c>
    </row>
    <row r="5" ht="27.75" customHeight="1">
      <c r="B5" s="43"/>
      <c r="C5" s="43"/>
      <c r="D5" s="44"/>
      <c r="E5" s="44"/>
      <c r="F5" s="44"/>
      <c r="G5" s="44"/>
      <c r="H5" s="44"/>
      <c r="I5" s="44"/>
      <c r="J5" s="45"/>
      <c r="K5" s="45"/>
      <c r="L5" s="46"/>
      <c r="M5" s="45"/>
      <c r="N5" s="45" t="s">
        <v>51</v>
      </c>
      <c r="O5" s="45"/>
      <c r="P5" s="45"/>
      <c r="Q5" s="45" t="s">
        <v>52</v>
      </c>
      <c r="R5" s="45"/>
      <c r="S5" s="45"/>
      <c r="T5" s="45" t="s">
        <v>53</v>
      </c>
      <c r="U5" s="45"/>
      <c r="V5" s="45"/>
      <c r="W5" s="45"/>
      <c r="X5" s="47"/>
      <c r="Y5" s="60"/>
      <c r="Z5" s="119">
        <v>2026</v>
      </c>
      <c r="AA5" s="120">
        <f>Q7-'Лист 1'!Q105</f>
        <v>0</v>
      </c>
    </row>
    <row r="6" ht="12.75" customHeight="1">
      <c r="B6" s="121" t="s">
        <v>54</v>
      </c>
      <c r="C6" s="122" t="s">
        <v>55</v>
      </c>
      <c r="D6" s="122"/>
      <c r="E6" s="122"/>
      <c r="F6" s="122"/>
      <c r="G6" s="122"/>
      <c r="H6" s="122"/>
      <c r="I6" s="122"/>
      <c r="J6" s="49" t="s">
        <v>56</v>
      </c>
      <c r="K6" s="49" t="s">
        <v>57</v>
      </c>
      <c r="L6" s="49"/>
      <c r="M6" s="49" t="s">
        <v>202</v>
      </c>
      <c r="N6" s="49" t="s">
        <v>58</v>
      </c>
      <c r="O6" s="49"/>
      <c r="P6" s="49"/>
      <c r="Q6" s="49" t="s">
        <v>59</v>
      </c>
      <c r="R6" s="49"/>
      <c r="S6" s="49"/>
      <c r="T6" s="49" t="s">
        <v>60</v>
      </c>
      <c r="U6" s="49"/>
      <c r="V6" s="49"/>
      <c r="W6" s="50" t="s">
        <v>61</v>
      </c>
      <c r="X6" s="50"/>
      <c r="Y6" s="123"/>
      <c r="Z6" s="124">
        <v>2027</v>
      </c>
      <c r="AA6" s="125">
        <f>T7-'Лист 1'!T105</f>
        <v>0</v>
      </c>
      <c r="AB6" s="119"/>
    </row>
    <row r="7" ht="15.75" customHeight="1">
      <c r="B7" s="126" t="s">
        <v>54</v>
      </c>
      <c r="C7" s="61" t="s">
        <v>203</v>
      </c>
      <c r="D7" s="61"/>
      <c r="E7" s="61"/>
      <c r="F7" s="61"/>
      <c r="G7" s="61"/>
      <c r="H7" s="61"/>
      <c r="I7" s="61"/>
      <c r="J7" s="62" t="s">
        <v>204</v>
      </c>
      <c r="K7" s="62" t="s">
        <v>64</v>
      </c>
      <c r="L7" s="62"/>
      <c r="M7" s="127"/>
      <c r="N7" s="128">
        <f>N10+N14</f>
        <v>2577555.6800000002</v>
      </c>
      <c r="O7" s="128"/>
      <c r="P7" s="128"/>
      <c r="Q7" s="128">
        <f>Q14</f>
        <v>950616.71999999997</v>
      </c>
      <c r="R7" s="128"/>
      <c r="S7" s="128"/>
      <c r="T7" s="128">
        <f>T14</f>
        <v>752725.59999999998</v>
      </c>
      <c r="U7" s="128"/>
      <c r="V7" s="128"/>
      <c r="W7" s="63"/>
      <c r="X7" s="63"/>
      <c r="Z7" s="129"/>
      <c r="AA7" s="129"/>
    </row>
    <row r="8" ht="153" customHeight="1">
      <c r="B8" s="130" t="s">
        <v>205</v>
      </c>
      <c r="C8" s="71" t="s">
        <v>206</v>
      </c>
      <c r="D8" s="71"/>
      <c r="E8" s="71"/>
      <c r="F8" s="71"/>
      <c r="G8" s="71"/>
      <c r="H8" s="71"/>
      <c r="I8" s="71"/>
      <c r="J8" s="49" t="s">
        <v>207</v>
      </c>
      <c r="K8" s="49" t="s">
        <v>64</v>
      </c>
      <c r="L8" s="49"/>
      <c r="M8" s="88"/>
      <c r="N8" s="88" t="s">
        <v>65</v>
      </c>
      <c r="O8" s="88"/>
      <c r="P8" s="88"/>
      <c r="Q8" s="88" t="s">
        <v>65</v>
      </c>
      <c r="R8" s="88"/>
      <c r="S8" s="88"/>
      <c r="T8" s="88" t="s">
        <v>65</v>
      </c>
      <c r="U8" s="88"/>
      <c r="V8" s="88"/>
      <c r="W8" s="59" t="s">
        <v>65</v>
      </c>
      <c r="X8" s="59"/>
      <c r="Y8" s="131" t="b">
        <f>Z8=0</f>
        <v>1</v>
      </c>
      <c r="Z8" s="132">
        <f>AA3-AA8</f>
        <v>0</v>
      </c>
      <c r="AA8" s="132">
        <f>AA9+AA10+AA12+AA13+AA15++AA14</f>
        <v>0</v>
      </c>
    </row>
    <row r="9" ht="36.75" customHeight="1">
      <c r="B9" s="130" t="s">
        <v>208</v>
      </c>
      <c r="C9" s="71" t="s">
        <v>209</v>
      </c>
      <c r="D9" s="71"/>
      <c r="E9" s="71"/>
      <c r="F9" s="71"/>
      <c r="G9" s="71"/>
      <c r="H9" s="71"/>
      <c r="I9" s="71"/>
      <c r="J9" s="49" t="s">
        <v>210</v>
      </c>
      <c r="K9" s="49" t="s">
        <v>64</v>
      </c>
      <c r="L9" s="49"/>
      <c r="M9" s="88"/>
      <c r="N9" s="88" t="s">
        <v>65</v>
      </c>
      <c r="O9" s="88"/>
      <c r="P9" s="88"/>
      <c r="Q9" s="88" t="s">
        <v>65</v>
      </c>
      <c r="R9" s="88"/>
      <c r="S9" s="88"/>
      <c r="T9" s="88" t="s">
        <v>65</v>
      </c>
      <c r="U9" s="88"/>
      <c r="V9" s="88"/>
      <c r="W9" s="59" t="s">
        <v>65</v>
      </c>
      <c r="X9" s="59"/>
      <c r="Y9" s="133" t="s">
        <v>211</v>
      </c>
      <c r="Z9" s="134">
        <v>2025</v>
      </c>
      <c r="AA9" s="118">
        <f>Y20+Y54-'Лист 1'!N109</f>
        <v>0</v>
      </c>
    </row>
    <row r="10" ht="36.75" customHeight="1">
      <c r="B10" s="130" t="s">
        <v>212</v>
      </c>
      <c r="C10" s="71" t="s">
        <v>213</v>
      </c>
      <c r="D10" s="71"/>
      <c r="E10" s="71"/>
      <c r="F10" s="71"/>
      <c r="G10" s="71"/>
      <c r="H10" s="71"/>
      <c r="I10" s="71"/>
      <c r="J10" s="49" t="s">
        <v>214</v>
      </c>
      <c r="K10" s="49" t="s">
        <v>64</v>
      </c>
      <c r="L10" s="49"/>
      <c r="M10" s="88"/>
      <c r="N10" s="74">
        <f>AA29</f>
        <v>0</v>
      </c>
      <c r="O10" s="88"/>
      <c r="P10" s="88"/>
      <c r="Q10" s="88" t="s">
        <v>65</v>
      </c>
      <c r="R10" s="88"/>
      <c r="S10" s="88"/>
      <c r="T10" s="88" t="s">
        <v>65</v>
      </c>
      <c r="U10" s="88"/>
      <c r="V10" s="88"/>
      <c r="W10" s="59" t="s">
        <v>65</v>
      </c>
      <c r="X10" s="59"/>
      <c r="Y10" s="135"/>
      <c r="Z10" s="129">
        <v>2026</v>
      </c>
      <c r="AA10" s="120">
        <f>Q20-'Лист 1'!Q109</f>
        <v>0</v>
      </c>
    </row>
    <row r="11" ht="12.75" customHeight="1">
      <c r="B11" s="136"/>
      <c r="C11" s="65" t="s">
        <v>71</v>
      </c>
      <c r="D11" s="65"/>
      <c r="E11" s="65"/>
      <c r="F11" s="65"/>
      <c r="G11" s="65"/>
      <c r="H11" s="65"/>
      <c r="I11" s="65"/>
      <c r="J11" s="66"/>
      <c r="K11" s="66"/>
      <c r="L11" s="66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8"/>
      <c r="X11" s="138"/>
      <c r="Y11" s="135"/>
      <c r="Z11" s="139"/>
      <c r="AA11" s="120"/>
    </row>
    <row r="12" ht="12.75" customHeight="1">
      <c r="B12" s="130" t="s">
        <v>215</v>
      </c>
      <c r="C12" s="140" t="s">
        <v>216</v>
      </c>
      <c r="D12" s="140"/>
      <c r="E12" s="140"/>
      <c r="F12" s="140"/>
      <c r="G12" s="140"/>
      <c r="H12" s="140"/>
      <c r="I12" s="140"/>
      <c r="J12" s="49" t="s">
        <v>217</v>
      </c>
      <c r="K12" s="49" t="s">
        <v>64</v>
      </c>
      <c r="L12" s="49"/>
      <c r="M12" s="88" t="s">
        <v>64</v>
      </c>
      <c r="N12" s="74">
        <f>N10</f>
        <v>0</v>
      </c>
      <c r="O12" s="88"/>
      <c r="P12" s="88"/>
      <c r="Q12" s="88" t="s">
        <v>65</v>
      </c>
      <c r="R12" s="88"/>
      <c r="S12" s="88"/>
      <c r="T12" s="88" t="s">
        <v>65</v>
      </c>
      <c r="U12" s="88"/>
      <c r="V12" s="88"/>
      <c r="W12" s="59" t="s">
        <v>65</v>
      </c>
      <c r="X12" s="59"/>
      <c r="Y12" s="141"/>
      <c r="Z12" s="142">
        <v>2027</v>
      </c>
      <c r="AA12" s="125">
        <f>T20-'Лист 1'!T109</f>
        <v>0</v>
      </c>
    </row>
    <row r="13" ht="18" customHeight="1">
      <c r="B13" s="130" t="s">
        <v>218</v>
      </c>
      <c r="C13" s="140" t="s">
        <v>219</v>
      </c>
      <c r="D13" s="140"/>
      <c r="E13" s="140"/>
      <c r="F13" s="140"/>
      <c r="G13" s="140"/>
      <c r="H13" s="140"/>
      <c r="I13" s="140"/>
      <c r="J13" s="49" t="s">
        <v>220</v>
      </c>
      <c r="K13" s="49" t="s">
        <v>64</v>
      </c>
      <c r="L13" s="49"/>
      <c r="M13" s="88" t="s">
        <v>64</v>
      </c>
      <c r="N13" s="88" t="s">
        <v>65</v>
      </c>
      <c r="O13" s="88"/>
      <c r="P13" s="88"/>
      <c r="Q13" s="88" t="s">
        <v>65</v>
      </c>
      <c r="R13" s="88"/>
      <c r="S13" s="88"/>
      <c r="T13" s="88" t="s">
        <v>65</v>
      </c>
      <c r="U13" s="88"/>
      <c r="V13" s="88"/>
      <c r="W13" s="59" t="s">
        <v>65</v>
      </c>
      <c r="X13" s="59"/>
      <c r="Y13" s="133" t="s">
        <v>221</v>
      </c>
      <c r="Z13" s="134">
        <v>2025</v>
      </c>
      <c r="AA13" s="118">
        <f>Y21+Y55-'Лист 1'!N110</f>
        <v>0</v>
      </c>
      <c r="AB13" s="143"/>
    </row>
    <row r="14" ht="48.75" customHeight="1">
      <c r="B14" s="144" t="s">
        <v>222</v>
      </c>
      <c r="C14" s="145" t="s">
        <v>223</v>
      </c>
      <c r="D14" s="145"/>
      <c r="E14" s="145"/>
      <c r="F14" s="145"/>
      <c r="G14" s="145"/>
      <c r="H14" s="145"/>
      <c r="I14" s="145"/>
      <c r="J14" s="146" t="s">
        <v>224</v>
      </c>
      <c r="K14" s="146" t="s">
        <v>64</v>
      </c>
      <c r="L14" s="146"/>
      <c r="M14" s="147"/>
      <c r="N14" s="148">
        <f>N16+N25+N50+N45</f>
        <v>2577555.6800000002</v>
      </c>
      <c r="O14" s="148"/>
      <c r="P14" s="148"/>
      <c r="Q14" s="148">
        <f>Q16+Q50+Q25</f>
        <v>950616.71999999997</v>
      </c>
      <c r="R14" s="148"/>
      <c r="S14" s="148"/>
      <c r="T14" s="148">
        <f>T16+T50+T25</f>
        <v>752725.59999999998</v>
      </c>
      <c r="U14" s="148"/>
      <c r="V14" s="148"/>
      <c r="W14" s="149" t="s">
        <v>65</v>
      </c>
      <c r="X14" s="149"/>
      <c r="Y14" s="60"/>
      <c r="Z14" s="150">
        <v>2026</v>
      </c>
      <c r="AA14" s="120">
        <f>Q21-'Лист 1'!Q110</f>
        <v>0</v>
      </c>
      <c r="AB14" s="151"/>
      <c r="AC14" s="152"/>
    </row>
    <row r="15" ht="18" customHeight="1">
      <c r="B15" s="136"/>
      <c r="C15" s="65" t="s">
        <v>71</v>
      </c>
      <c r="D15" s="65"/>
      <c r="E15" s="65"/>
      <c r="F15" s="65"/>
      <c r="G15" s="65"/>
      <c r="H15" s="65"/>
      <c r="I15" s="65"/>
      <c r="J15" s="66"/>
      <c r="K15" s="66"/>
      <c r="L15" s="66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8"/>
      <c r="X15" s="138"/>
      <c r="Y15" s="123"/>
      <c r="Z15" s="142">
        <v>2027</v>
      </c>
      <c r="AA15" s="125">
        <f>T21-'Лист 1'!T110</f>
        <v>0</v>
      </c>
      <c r="AB15" s="153"/>
      <c r="AC15" s="152"/>
    </row>
    <row r="16" ht="36.75" customHeight="1">
      <c r="B16" s="144" t="s">
        <v>225</v>
      </c>
      <c r="C16" s="154" t="s">
        <v>226</v>
      </c>
      <c r="D16" s="154"/>
      <c r="E16" s="154"/>
      <c r="F16" s="154"/>
      <c r="G16" s="154"/>
      <c r="H16" s="154"/>
      <c r="I16" s="154"/>
      <c r="J16" s="146" t="s">
        <v>227</v>
      </c>
      <c r="K16" s="146" t="s">
        <v>64</v>
      </c>
      <c r="L16" s="146"/>
      <c r="M16" s="147"/>
      <c r="N16" s="148">
        <f>N18</f>
        <v>2567940.1600000001</v>
      </c>
      <c r="O16" s="148"/>
      <c r="P16" s="148"/>
      <c r="Q16" s="148">
        <f>Q18</f>
        <v>950616.71999999997</v>
      </c>
      <c r="R16" s="148"/>
      <c r="S16" s="148"/>
      <c r="T16" s="148">
        <f>T18</f>
        <v>752725.59999999998</v>
      </c>
      <c r="U16" s="148"/>
      <c r="V16" s="148"/>
      <c r="W16" s="149" t="s">
        <v>65</v>
      </c>
      <c r="X16" s="149"/>
      <c r="Y16" s="155" t="s">
        <v>228</v>
      </c>
      <c r="AB16" s="153"/>
      <c r="AC16" s="152"/>
    </row>
    <row r="17" ht="15">
      <c r="B17" s="136"/>
      <c r="C17" s="65" t="s">
        <v>71</v>
      </c>
      <c r="D17" s="65"/>
      <c r="E17" s="65"/>
      <c r="F17" s="65"/>
      <c r="G17" s="65"/>
      <c r="H17" s="65"/>
      <c r="I17" s="65"/>
      <c r="J17" s="66"/>
      <c r="K17" s="66"/>
      <c r="L17" s="66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8"/>
      <c r="X17" s="138"/>
      <c r="Z17" s="156" t="s">
        <v>229</v>
      </c>
      <c r="AA17" s="157"/>
      <c r="AB17" s="158"/>
    </row>
    <row r="18" ht="15">
      <c r="B18" s="130" t="s">
        <v>230</v>
      </c>
      <c r="C18" s="140" t="s">
        <v>216</v>
      </c>
      <c r="D18" s="140"/>
      <c r="E18" s="140"/>
      <c r="F18" s="140"/>
      <c r="G18" s="140"/>
      <c r="H18" s="140"/>
      <c r="I18" s="140"/>
      <c r="J18" s="49" t="s">
        <v>231</v>
      </c>
      <c r="K18" s="49" t="s">
        <v>64</v>
      </c>
      <c r="L18" s="49"/>
      <c r="M18" s="88" t="s">
        <v>64</v>
      </c>
      <c r="N18" s="74">
        <f>N20+N21</f>
        <v>2567940.1600000001</v>
      </c>
      <c r="O18" s="74"/>
      <c r="P18" s="74"/>
      <c r="Q18" s="74">
        <f>Q20+Q21</f>
        <v>950616.71999999997</v>
      </c>
      <c r="R18" s="74"/>
      <c r="S18" s="74"/>
      <c r="T18" s="74">
        <f>T20+T21</f>
        <v>752725.59999999998</v>
      </c>
      <c r="U18" s="74"/>
      <c r="V18" s="74"/>
      <c r="W18" s="59" t="s">
        <v>65</v>
      </c>
      <c r="X18" s="59"/>
      <c r="Y18" s="159">
        <f>Y20+Y21</f>
        <v>2567940.1600000001</v>
      </c>
      <c r="Z18" s="156" t="s">
        <v>232</v>
      </c>
      <c r="AA18" s="157"/>
      <c r="AB18" s="158"/>
      <c r="AC18" s="152"/>
    </row>
    <row r="19" ht="18.75" customHeight="1">
      <c r="B19" s="130"/>
      <c r="C19" s="140" t="s">
        <v>233</v>
      </c>
      <c r="D19" s="140"/>
      <c r="E19" s="140"/>
      <c r="F19" s="140"/>
      <c r="G19" s="140"/>
      <c r="H19" s="140"/>
      <c r="I19" s="140"/>
      <c r="J19" s="49"/>
      <c r="K19" s="49" t="s">
        <v>64</v>
      </c>
      <c r="L19" s="49"/>
      <c r="M19" s="88" t="s">
        <v>64</v>
      </c>
      <c r="N19" s="88"/>
      <c r="O19" s="88"/>
      <c r="P19" s="88"/>
      <c r="Q19" s="88"/>
      <c r="R19" s="88"/>
      <c r="S19" s="88"/>
      <c r="T19" s="88"/>
      <c r="U19" s="88"/>
      <c r="V19" s="88"/>
      <c r="W19" s="59"/>
      <c r="X19" s="59"/>
      <c r="Z19" s="156" t="s">
        <v>234</v>
      </c>
      <c r="AA19" s="157"/>
      <c r="AB19" s="158"/>
      <c r="AC19" s="152"/>
    </row>
    <row r="20" s="160" customFormat="1" ht="15">
      <c r="B20" s="161"/>
      <c r="C20" s="162" t="s">
        <v>235</v>
      </c>
      <c r="D20" s="162"/>
      <c r="E20" s="162"/>
      <c r="F20" s="162"/>
      <c r="G20" s="162"/>
      <c r="H20" s="162"/>
      <c r="I20" s="162"/>
      <c r="J20" s="163" t="s">
        <v>236</v>
      </c>
      <c r="K20" s="163" t="s">
        <v>64</v>
      </c>
      <c r="L20" s="163"/>
      <c r="M20" s="164" t="s">
        <v>64</v>
      </c>
      <c r="N20" s="165">
        <f>639646.04+1873920+54374.12</f>
        <v>2567940.1600000001</v>
      </c>
      <c r="O20" s="165"/>
      <c r="P20" s="165"/>
      <c r="Q20" s="165">
        <f>667896.72+282720</f>
        <v>950616.71999999997</v>
      </c>
      <c r="R20" s="165"/>
      <c r="S20" s="165"/>
      <c r="T20" s="165">
        <v>752725.59999999998</v>
      </c>
      <c r="U20" s="165"/>
      <c r="V20" s="165"/>
      <c r="W20" s="166" t="s">
        <v>65</v>
      </c>
      <c r="X20" s="166"/>
      <c r="Y20" s="167">
        <f t="shared" ref="Y20:Y21" si="0">N20+AA17</f>
        <v>2567940.1600000001</v>
      </c>
      <c r="Z20" s="168" t="s">
        <v>237</v>
      </c>
      <c r="AA20" s="169"/>
      <c r="AB20" s="170"/>
      <c r="AC20" s="171"/>
    </row>
    <row r="21" s="160" customFormat="1" ht="12.75">
      <c r="B21" s="161"/>
      <c r="C21" s="162" t="s">
        <v>238</v>
      </c>
      <c r="D21" s="162"/>
      <c r="E21" s="162"/>
      <c r="F21" s="162"/>
      <c r="G21" s="162"/>
      <c r="H21" s="162"/>
      <c r="I21" s="162"/>
      <c r="J21" s="163" t="s">
        <v>239</v>
      </c>
      <c r="K21" s="163" t="s">
        <v>64</v>
      </c>
      <c r="L21" s="163"/>
      <c r="M21" s="164" t="s">
        <v>64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6" t="s">
        <v>65</v>
      </c>
      <c r="X21" s="166"/>
      <c r="Y21" s="167">
        <f t="shared" si="0"/>
        <v>0</v>
      </c>
      <c r="Z21" s="172" t="s">
        <v>240</v>
      </c>
      <c r="AA21" s="169"/>
      <c r="AB21" s="170"/>
      <c r="AC21" s="171"/>
    </row>
    <row r="22" ht="12.75">
      <c r="B22" s="130"/>
      <c r="C22" s="140"/>
      <c r="D22" s="140"/>
      <c r="E22" s="140"/>
      <c r="F22" s="140"/>
      <c r="G22" s="140"/>
      <c r="H22" s="140"/>
      <c r="I22" s="140"/>
      <c r="J22" s="49"/>
      <c r="K22" s="49"/>
      <c r="L22" s="49"/>
      <c r="M22" s="173"/>
      <c r="N22" s="74"/>
      <c r="O22" s="74"/>
      <c r="P22" s="74"/>
      <c r="Q22" s="74"/>
      <c r="R22" s="74"/>
      <c r="S22" s="74"/>
      <c r="T22" s="174"/>
      <c r="U22" s="74"/>
      <c r="V22" s="74"/>
      <c r="W22" s="59" t="s">
        <v>65</v>
      </c>
      <c r="X22" s="59"/>
      <c r="Y22" s="60">
        <v>0</v>
      </c>
      <c r="Z22" s="175" t="s">
        <v>241</v>
      </c>
      <c r="AA22" s="158"/>
      <c r="AB22" s="158"/>
    </row>
    <row r="23" ht="12.75">
      <c r="B23" s="130" t="s">
        <v>242</v>
      </c>
      <c r="C23" s="140" t="s">
        <v>219</v>
      </c>
      <c r="D23" s="140"/>
      <c r="E23" s="140"/>
      <c r="F23" s="140"/>
      <c r="G23" s="140"/>
      <c r="H23" s="140"/>
      <c r="I23" s="140"/>
      <c r="J23" s="49" t="s">
        <v>243</v>
      </c>
      <c r="K23" s="49" t="s">
        <v>64</v>
      </c>
      <c r="L23" s="49"/>
      <c r="M23" s="88"/>
      <c r="N23" s="88" t="s">
        <v>65</v>
      </c>
      <c r="O23" s="88"/>
      <c r="P23" s="88"/>
      <c r="Q23" s="88" t="s">
        <v>65</v>
      </c>
      <c r="R23" s="88"/>
      <c r="S23" s="88"/>
      <c r="T23" s="88" t="s">
        <v>65</v>
      </c>
      <c r="U23" s="88"/>
      <c r="V23" s="88"/>
      <c r="W23" s="59" t="s">
        <v>65</v>
      </c>
      <c r="X23" s="59"/>
      <c r="Z23" s="16" t="s">
        <v>244</v>
      </c>
      <c r="AA23" s="157"/>
      <c r="AB23" s="158"/>
    </row>
    <row r="24" ht="15" customHeight="1">
      <c r="B24" s="130"/>
      <c r="C24" s="140" t="s">
        <v>233</v>
      </c>
      <c r="D24" s="140"/>
      <c r="E24" s="140"/>
      <c r="F24" s="140"/>
      <c r="G24" s="140"/>
      <c r="H24" s="140"/>
      <c r="I24" s="140"/>
      <c r="J24" s="49"/>
      <c r="K24" s="49" t="s">
        <v>64</v>
      </c>
      <c r="L24" s="49"/>
      <c r="M24" s="88" t="s">
        <v>64</v>
      </c>
      <c r="N24" s="88"/>
      <c r="O24" s="88"/>
      <c r="P24" s="88"/>
      <c r="Q24" s="88"/>
      <c r="R24" s="88"/>
      <c r="S24" s="88"/>
      <c r="T24" s="88"/>
      <c r="U24" s="88"/>
      <c r="V24" s="88"/>
      <c r="W24" s="59"/>
      <c r="X24" s="59"/>
      <c r="Z24" s="175" t="s">
        <v>245</v>
      </c>
      <c r="AA24" s="176"/>
      <c r="AB24" s="158"/>
    </row>
    <row r="25" ht="36.75" customHeight="1">
      <c r="B25" s="144" t="s">
        <v>246</v>
      </c>
      <c r="C25" s="154" t="s">
        <v>247</v>
      </c>
      <c r="D25" s="154"/>
      <c r="E25" s="154"/>
      <c r="F25" s="154"/>
      <c r="G25" s="154"/>
      <c r="H25" s="154"/>
      <c r="I25" s="154"/>
      <c r="J25" s="146" t="s">
        <v>248</v>
      </c>
      <c r="K25" s="146" t="s">
        <v>64</v>
      </c>
      <c r="L25" s="146"/>
      <c r="M25" s="147"/>
      <c r="N25" s="148">
        <f>N27</f>
        <v>0</v>
      </c>
      <c r="O25" s="148"/>
      <c r="P25" s="148"/>
      <c r="Q25" s="148">
        <f>Q27</f>
        <v>0</v>
      </c>
      <c r="R25" s="147"/>
      <c r="S25" s="147"/>
      <c r="T25" s="148">
        <f>T27</f>
        <v>0</v>
      </c>
      <c r="U25" s="147"/>
      <c r="V25" s="147"/>
      <c r="W25" s="149" t="s">
        <v>65</v>
      </c>
      <c r="X25" s="149"/>
      <c r="Z25" s="175" t="s">
        <v>249</v>
      </c>
      <c r="AA25" s="177"/>
      <c r="AB25" s="158"/>
    </row>
    <row r="26" ht="12.75" customHeight="1">
      <c r="B26" s="136"/>
      <c r="C26" s="65" t="s">
        <v>71</v>
      </c>
      <c r="D26" s="65"/>
      <c r="E26" s="65"/>
      <c r="F26" s="65"/>
      <c r="G26" s="65"/>
      <c r="H26" s="65"/>
      <c r="I26" s="65"/>
      <c r="J26" s="66"/>
      <c r="K26" s="66"/>
      <c r="L26" s="66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8"/>
      <c r="X26" s="138"/>
      <c r="Z26" s="16" t="s">
        <v>250</v>
      </c>
      <c r="AA26" s="178"/>
      <c r="AB26" s="179"/>
    </row>
    <row r="27" ht="12.75" customHeight="1">
      <c r="B27" s="130" t="s">
        <v>251</v>
      </c>
      <c r="C27" s="140" t="s">
        <v>216</v>
      </c>
      <c r="D27" s="140"/>
      <c r="E27" s="140"/>
      <c r="F27" s="140"/>
      <c r="G27" s="140"/>
      <c r="H27" s="140"/>
      <c r="I27" s="140"/>
      <c r="J27" s="49" t="s">
        <v>252</v>
      </c>
      <c r="K27" s="49" t="s">
        <v>64</v>
      </c>
      <c r="L27" s="49"/>
      <c r="M27" s="88"/>
      <c r="N27" s="74">
        <f>SUM(N29:P42)</f>
        <v>0</v>
      </c>
      <c r="O27" s="74"/>
      <c r="P27" s="74"/>
      <c r="Q27" s="72">
        <f>SUM(Q29:S40)</f>
        <v>0</v>
      </c>
      <c r="R27" s="73"/>
      <c r="S27" s="74"/>
      <c r="T27" s="72">
        <f>SUM(T29:V40)</f>
        <v>0</v>
      </c>
      <c r="U27" s="73"/>
      <c r="V27" s="74"/>
      <c r="W27" s="59" t="s">
        <v>65</v>
      </c>
      <c r="X27" s="59"/>
      <c r="Y27" s="159">
        <f>SUM(Y29:Y42)</f>
        <v>0</v>
      </c>
      <c r="Z27" s="16" t="s">
        <v>253</v>
      </c>
      <c r="AA27" s="179"/>
    </row>
    <row r="28" ht="12.75" customHeight="1">
      <c r="B28" s="130"/>
      <c r="C28" s="140" t="s">
        <v>233</v>
      </c>
      <c r="D28" s="140"/>
      <c r="E28" s="140"/>
      <c r="F28" s="140"/>
      <c r="G28" s="140"/>
      <c r="H28" s="140"/>
      <c r="I28" s="140"/>
      <c r="J28" s="49"/>
      <c r="K28" s="49" t="s">
        <v>64</v>
      </c>
      <c r="L28" s="49"/>
      <c r="M28" s="88" t="s">
        <v>64</v>
      </c>
      <c r="N28" s="88"/>
      <c r="O28" s="88"/>
      <c r="P28" s="88"/>
      <c r="Q28" s="88"/>
      <c r="R28" s="88"/>
      <c r="S28" s="88"/>
      <c r="T28" s="88"/>
      <c r="U28" s="88"/>
      <c r="V28" s="88"/>
      <c r="W28" s="59"/>
      <c r="X28" s="59"/>
      <c r="Y28" s="64"/>
      <c r="AA28" s="179"/>
    </row>
    <row r="29" ht="12.75" customHeight="1">
      <c r="B29" s="130"/>
      <c r="C29" s="140" t="s">
        <v>254</v>
      </c>
      <c r="D29" s="140"/>
      <c r="E29" s="140"/>
      <c r="F29" s="140"/>
      <c r="G29" s="140"/>
      <c r="H29" s="140"/>
      <c r="I29" s="140"/>
      <c r="J29" s="49" t="s">
        <v>255</v>
      </c>
      <c r="K29" s="49"/>
      <c r="L29" s="49"/>
      <c r="M29" s="173" t="s">
        <v>240</v>
      </c>
      <c r="N29" s="74"/>
      <c r="O29" s="74"/>
      <c r="P29" s="74"/>
      <c r="Q29" s="74"/>
      <c r="R29" s="74"/>
      <c r="S29" s="74"/>
      <c r="T29" s="74"/>
      <c r="U29" s="74"/>
      <c r="V29" s="74"/>
      <c r="W29" s="59" t="s">
        <v>65</v>
      </c>
      <c r="X29" s="59"/>
      <c r="Y29" s="64">
        <f t="shared" ref="Y29:Y45" si="1">N29</f>
        <v>0</v>
      </c>
      <c r="Z29" s="156" t="s">
        <v>256</v>
      </c>
      <c r="AA29" s="158">
        <f>SUM(AA17:AA28)</f>
        <v>0</v>
      </c>
      <c r="AB29" s="158"/>
    </row>
    <row r="30" ht="12.75" customHeight="1">
      <c r="B30" s="130"/>
      <c r="C30" s="140" t="s">
        <v>254</v>
      </c>
      <c r="D30" s="140"/>
      <c r="E30" s="140"/>
      <c r="F30" s="140"/>
      <c r="G30" s="140"/>
      <c r="H30" s="140"/>
      <c r="I30" s="140"/>
      <c r="J30" s="49" t="s">
        <v>257</v>
      </c>
      <c r="K30" s="49"/>
      <c r="L30" s="49"/>
      <c r="M30" s="173" t="s">
        <v>241</v>
      </c>
      <c r="N30" s="74"/>
      <c r="O30" s="74"/>
      <c r="P30" s="74"/>
      <c r="Q30" s="74"/>
      <c r="R30" s="74"/>
      <c r="S30" s="74"/>
      <c r="T30" s="74"/>
      <c r="U30" s="74"/>
      <c r="V30" s="74"/>
      <c r="W30" s="59" t="s">
        <v>65</v>
      </c>
      <c r="X30" s="59"/>
      <c r="Y30" s="64">
        <f t="shared" si="1"/>
        <v>0</v>
      </c>
    </row>
    <row r="31" ht="12.75" customHeight="1">
      <c r="B31" s="130"/>
      <c r="C31" s="140" t="s">
        <v>254</v>
      </c>
      <c r="D31" s="140"/>
      <c r="E31" s="140"/>
      <c r="F31" s="140"/>
      <c r="G31" s="140"/>
      <c r="H31" s="140"/>
      <c r="I31" s="140"/>
      <c r="J31" s="49" t="s">
        <v>258</v>
      </c>
      <c r="K31" s="49"/>
      <c r="L31" s="49"/>
      <c r="M31" s="88" t="s">
        <v>244</v>
      </c>
      <c r="N31" s="74"/>
      <c r="O31" s="74"/>
      <c r="P31" s="74"/>
      <c r="Q31" s="74"/>
      <c r="R31" s="74"/>
      <c r="S31" s="74"/>
      <c r="T31" s="174"/>
      <c r="U31" s="74"/>
      <c r="V31" s="74"/>
      <c r="W31" s="59" t="s">
        <v>65</v>
      </c>
      <c r="X31" s="59"/>
      <c r="Y31" s="64">
        <f t="shared" si="1"/>
        <v>0</v>
      </c>
      <c r="AA31" s="179"/>
    </row>
    <row r="32" ht="12.75" customHeight="1">
      <c r="B32" s="130"/>
      <c r="C32" s="140" t="s">
        <v>254</v>
      </c>
      <c r="D32" s="140"/>
      <c r="E32" s="140"/>
      <c r="F32" s="140"/>
      <c r="G32" s="140"/>
      <c r="H32" s="140"/>
      <c r="I32" s="140"/>
      <c r="J32" s="49" t="s">
        <v>259</v>
      </c>
      <c r="K32" s="49"/>
      <c r="L32" s="49"/>
      <c r="M32" s="173" t="s">
        <v>245</v>
      </c>
      <c r="N32" s="74"/>
      <c r="O32" s="74"/>
      <c r="P32" s="74"/>
      <c r="Q32" s="74"/>
      <c r="R32" s="74"/>
      <c r="S32" s="74"/>
      <c r="T32" s="74" t="s">
        <v>65</v>
      </c>
      <c r="U32" s="74"/>
      <c r="V32" s="74"/>
      <c r="W32" s="59" t="s">
        <v>65</v>
      </c>
      <c r="X32" s="59"/>
      <c r="Y32" s="64">
        <f t="shared" si="1"/>
        <v>0</v>
      </c>
      <c r="AA32" s="179"/>
    </row>
    <row r="33" ht="12.75" customHeight="1">
      <c r="B33" s="130"/>
      <c r="C33" s="140" t="s">
        <v>254</v>
      </c>
      <c r="D33" s="140"/>
      <c r="E33" s="140"/>
      <c r="F33" s="140"/>
      <c r="G33" s="140"/>
      <c r="H33" s="140"/>
      <c r="I33" s="140"/>
      <c r="J33" s="49" t="s">
        <v>260</v>
      </c>
      <c r="K33" s="49"/>
      <c r="L33" s="49"/>
      <c r="M33" s="173" t="s">
        <v>249</v>
      </c>
      <c r="N33" s="74"/>
      <c r="O33" s="74"/>
      <c r="P33" s="74"/>
      <c r="Q33" s="74"/>
      <c r="R33" s="74"/>
      <c r="S33" s="74"/>
      <c r="T33" s="74" t="s">
        <v>65</v>
      </c>
      <c r="U33" s="74"/>
      <c r="V33" s="74"/>
      <c r="W33" s="59" t="s">
        <v>65</v>
      </c>
      <c r="X33" s="59"/>
      <c r="Y33" s="64">
        <f t="shared" si="1"/>
        <v>0</v>
      </c>
      <c r="AA33" s="179"/>
    </row>
    <row r="34" ht="12.75" customHeight="1">
      <c r="B34" s="130"/>
      <c r="C34" s="140" t="s">
        <v>254</v>
      </c>
      <c r="D34" s="140"/>
      <c r="E34" s="140"/>
      <c r="F34" s="140"/>
      <c r="G34" s="140"/>
      <c r="H34" s="140"/>
      <c r="I34" s="140"/>
      <c r="J34" s="49" t="s">
        <v>261</v>
      </c>
      <c r="K34" s="49"/>
      <c r="L34" s="49"/>
      <c r="M34" s="88" t="s">
        <v>250</v>
      </c>
      <c r="N34" s="74"/>
      <c r="O34" s="74"/>
      <c r="P34" s="74"/>
      <c r="Q34" s="74"/>
      <c r="R34" s="74"/>
      <c r="S34" s="74"/>
      <c r="T34" s="74" t="s">
        <v>65</v>
      </c>
      <c r="U34" s="74"/>
      <c r="V34" s="74"/>
      <c r="W34" s="59" t="s">
        <v>65</v>
      </c>
      <c r="X34" s="59"/>
      <c r="Y34" s="64">
        <f t="shared" si="1"/>
        <v>0</v>
      </c>
      <c r="AA34" s="179"/>
    </row>
    <row r="35" ht="12.75" customHeight="1">
      <c r="B35" s="130"/>
      <c r="C35" s="140" t="s">
        <v>254</v>
      </c>
      <c r="D35" s="140"/>
      <c r="E35" s="140"/>
      <c r="F35" s="140"/>
      <c r="G35" s="140"/>
      <c r="H35" s="140"/>
      <c r="I35" s="140"/>
      <c r="J35" s="49" t="s">
        <v>262</v>
      </c>
      <c r="K35" s="49"/>
      <c r="L35" s="49"/>
      <c r="M35" s="88" t="s">
        <v>263</v>
      </c>
      <c r="N35" s="74"/>
      <c r="O35" s="74"/>
      <c r="P35" s="74"/>
      <c r="Q35" s="74"/>
      <c r="R35" s="74"/>
      <c r="S35" s="74"/>
      <c r="T35" s="74" t="s">
        <v>65</v>
      </c>
      <c r="U35" s="74"/>
      <c r="V35" s="74"/>
      <c r="W35" s="59" t="s">
        <v>65</v>
      </c>
      <c r="X35" s="59"/>
      <c r="Y35" s="64">
        <f t="shared" si="1"/>
        <v>0</v>
      </c>
      <c r="AA35" s="179"/>
    </row>
    <row r="36" ht="12.75" customHeight="1">
      <c r="B36" s="130"/>
      <c r="C36" s="140" t="s">
        <v>254</v>
      </c>
      <c r="D36" s="140"/>
      <c r="E36" s="140"/>
      <c r="F36" s="140"/>
      <c r="G36" s="140"/>
      <c r="H36" s="140"/>
      <c r="I36" s="140"/>
      <c r="J36" s="49" t="s">
        <v>264</v>
      </c>
      <c r="K36" s="49"/>
      <c r="L36" s="49"/>
      <c r="M36" s="173" t="s">
        <v>265</v>
      </c>
      <c r="N36" s="74"/>
      <c r="O36" s="74"/>
      <c r="P36" s="74"/>
      <c r="Q36" s="74"/>
      <c r="R36" s="74"/>
      <c r="S36" s="74"/>
      <c r="T36" s="74" t="s">
        <v>65</v>
      </c>
      <c r="U36" s="74"/>
      <c r="V36" s="74"/>
      <c r="W36" s="59" t="s">
        <v>65</v>
      </c>
      <c r="X36" s="59"/>
      <c r="Y36" s="64">
        <f t="shared" si="1"/>
        <v>0</v>
      </c>
      <c r="AA36" s="179"/>
    </row>
    <row r="37" ht="12.75" customHeight="1">
      <c r="B37" s="130"/>
      <c r="C37" s="140" t="s">
        <v>254</v>
      </c>
      <c r="D37" s="140"/>
      <c r="E37" s="140"/>
      <c r="F37" s="140"/>
      <c r="G37" s="140"/>
      <c r="H37" s="140"/>
      <c r="I37" s="140"/>
      <c r="J37" s="49" t="s">
        <v>266</v>
      </c>
      <c r="K37" s="49"/>
      <c r="L37" s="49"/>
      <c r="M37" s="88" t="s">
        <v>253</v>
      </c>
      <c r="N37" s="74"/>
      <c r="O37" s="74"/>
      <c r="P37" s="74"/>
      <c r="Q37" s="74"/>
      <c r="R37" s="74"/>
      <c r="S37" s="74"/>
      <c r="T37" s="74" t="s">
        <v>65</v>
      </c>
      <c r="U37" s="74"/>
      <c r="V37" s="74"/>
      <c r="W37" s="59" t="s">
        <v>65</v>
      </c>
      <c r="X37" s="59"/>
      <c r="Y37" s="64">
        <f t="shared" si="1"/>
        <v>0</v>
      </c>
      <c r="AA37" s="179"/>
    </row>
    <row r="38" ht="12.75" hidden="1" customHeight="1">
      <c r="B38" s="130"/>
      <c r="C38" s="140" t="s">
        <v>254</v>
      </c>
      <c r="D38" s="140"/>
      <c r="E38" s="140"/>
      <c r="F38" s="140"/>
      <c r="G38" s="140"/>
      <c r="H38" s="140"/>
      <c r="I38" s="140"/>
      <c r="J38" s="49" t="s">
        <v>262</v>
      </c>
      <c r="K38" s="49"/>
      <c r="L38" s="49"/>
      <c r="M38" s="173" t="s">
        <v>267</v>
      </c>
      <c r="N38" s="74"/>
      <c r="O38" s="74"/>
      <c r="P38" s="74"/>
      <c r="Q38" s="74"/>
      <c r="R38" s="74"/>
      <c r="S38" s="74"/>
      <c r="T38" s="88" t="s">
        <v>65</v>
      </c>
      <c r="U38" s="88"/>
      <c r="V38" s="88"/>
      <c r="W38" s="59" t="s">
        <v>65</v>
      </c>
      <c r="X38" s="59"/>
      <c r="Y38" s="64">
        <f t="shared" si="1"/>
        <v>0</v>
      </c>
    </row>
    <row r="39" ht="12.75" hidden="1" customHeight="1">
      <c r="B39" s="130"/>
      <c r="C39" s="140" t="s">
        <v>254</v>
      </c>
      <c r="D39" s="140"/>
      <c r="E39" s="140"/>
      <c r="F39" s="140"/>
      <c r="G39" s="140"/>
      <c r="H39" s="140"/>
      <c r="I39" s="140"/>
      <c r="J39" s="49" t="s">
        <v>264</v>
      </c>
      <c r="K39" s="49"/>
      <c r="L39" s="49"/>
      <c r="M39" s="173" t="s">
        <v>268</v>
      </c>
      <c r="N39" s="74"/>
      <c r="O39" s="74"/>
      <c r="P39" s="74"/>
      <c r="Q39" s="88"/>
      <c r="R39" s="88"/>
      <c r="S39" s="88"/>
      <c r="T39" s="88" t="s">
        <v>65</v>
      </c>
      <c r="U39" s="88"/>
      <c r="V39" s="88"/>
      <c r="W39" s="59" t="s">
        <v>65</v>
      </c>
      <c r="X39" s="59"/>
      <c r="Y39" s="64">
        <f t="shared" si="1"/>
        <v>0</v>
      </c>
    </row>
    <row r="40" ht="12.75" hidden="1">
      <c r="A40" s="180"/>
      <c r="B40" s="181"/>
      <c r="C40" s="140" t="s">
        <v>254</v>
      </c>
      <c r="D40" s="140"/>
      <c r="E40" s="140"/>
      <c r="F40" s="140"/>
      <c r="G40" s="140"/>
      <c r="H40" s="140"/>
      <c r="I40" s="140"/>
      <c r="J40" s="49" t="s">
        <v>266</v>
      </c>
      <c r="K40" s="182"/>
      <c r="L40" s="183"/>
      <c r="M40" s="173" t="s">
        <v>269</v>
      </c>
      <c r="N40" s="80"/>
      <c r="O40" s="81"/>
      <c r="P40" s="82"/>
      <c r="Q40" s="80"/>
      <c r="R40" s="81"/>
      <c r="S40" s="82"/>
      <c r="T40" s="80"/>
      <c r="U40" s="81"/>
      <c r="V40" s="82"/>
      <c r="W40" s="56" t="s">
        <v>65</v>
      </c>
      <c r="X40" s="184"/>
      <c r="Y40" s="64">
        <f t="shared" si="1"/>
        <v>0</v>
      </c>
    </row>
    <row r="41" ht="12.75" hidden="1" customHeight="1">
      <c r="B41" s="130"/>
      <c r="C41" s="140" t="s">
        <v>254</v>
      </c>
      <c r="D41" s="140"/>
      <c r="E41" s="140"/>
      <c r="F41" s="140"/>
      <c r="G41" s="140"/>
      <c r="H41" s="140"/>
      <c r="I41" s="140"/>
      <c r="J41" s="49" t="s">
        <v>270</v>
      </c>
      <c r="K41" s="49"/>
      <c r="L41" s="49"/>
      <c r="M41" s="173" t="s">
        <v>271</v>
      </c>
      <c r="N41" s="74"/>
      <c r="O41" s="74"/>
      <c r="P41" s="74"/>
      <c r="Q41" s="74"/>
      <c r="R41" s="74"/>
      <c r="S41" s="74"/>
      <c r="T41" s="74" t="s">
        <v>65</v>
      </c>
      <c r="U41" s="74"/>
      <c r="V41" s="74"/>
      <c r="W41" s="59" t="s">
        <v>65</v>
      </c>
      <c r="X41" s="59"/>
      <c r="Y41" s="64">
        <f t="shared" si="1"/>
        <v>0</v>
      </c>
      <c r="AA41" s="179"/>
    </row>
    <row r="42" ht="12.75" customHeight="1">
      <c r="B42" s="130"/>
      <c r="C42" s="140" t="s">
        <v>254</v>
      </c>
      <c r="D42" s="140"/>
      <c r="E42" s="140"/>
      <c r="F42" s="140"/>
      <c r="G42" s="140"/>
      <c r="H42" s="140"/>
      <c r="I42" s="140"/>
      <c r="J42" s="49" t="s">
        <v>270</v>
      </c>
      <c r="K42" s="49"/>
      <c r="L42" s="49"/>
      <c r="M42" s="88" t="s">
        <v>272</v>
      </c>
      <c r="N42" s="74"/>
      <c r="O42" s="74"/>
      <c r="P42" s="74"/>
      <c r="Q42" s="74"/>
      <c r="R42" s="74"/>
      <c r="S42" s="74"/>
      <c r="T42" s="74" t="s">
        <v>65</v>
      </c>
      <c r="U42" s="74"/>
      <c r="V42" s="74"/>
      <c r="W42" s="59" t="s">
        <v>65</v>
      </c>
      <c r="X42" s="59"/>
      <c r="Y42" s="64">
        <f t="shared" si="1"/>
        <v>0</v>
      </c>
      <c r="AA42" s="179"/>
    </row>
    <row r="43" ht="12.75" customHeight="1">
      <c r="B43" s="130" t="s">
        <v>273</v>
      </c>
      <c r="C43" s="140" t="s">
        <v>219</v>
      </c>
      <c r="D43" s="140"/>
      <c r="E43" s="140"/>
      <c r="F43" s="140"/>
      <c r="G43" s="140"/>
      <c r="H43" s="140"/>
      <c r="I43" s="140"/>
      <c r="J43" s="49" t="s">
        <v>274</v>
      </c>
      <c r="K43" s="49" t="s">
        <v>64</v>
      </c>
      <c r="L43" s="49"/>
      <c r="M43" s="88"/>
      <c r="N43" s="88" t="s">
        <v>65</v>
      </c>
      <c r="O43" s="88"/>
      <c r="P43" s="88"/>
      <c r="Q43" s="88" t="s">
        <v>65</v>
      </c>
      <c r="R43" s="88"/>
      <c r="S43" s="88"/>
      <c r="T43" s="88" t="s">
        <v>65</v>
      </c>
      <c r="U43" s="88"/>
      <c r="V43" s="88"/>
      <c r="W43" s="59" t="s">
        <v>65</v>
      </c>
      <c r="X43" s="59"/>
    </row>
    <row r="44" ht="12.75" customHeight="1">
      <c r="B44" s="130"/>
      <c r="C44" s="140" t="s">
        <v>233</v>
      </c>
      <c r="D44" s="140"/>
      <c r="E44" s="140"/>
      <c r="F44" s="140"/>
      <c r="G44" s="140"/>
      <c r="H44" s="140"/>
      <c r="I44" s="140"/>
      <c r="J44" s="49"/>
      <c r="K44" s="49" t="s">
        <v>64</v>
      </c>
      <c r="L44" s="49"/>
      <c r="M44" s="88" t="s">
        <v>64</v>
      </c>
      <c r="N44" s="88"/>
      <c r="O44" s="88"/>
      <c r="P44" s="88"/>
      <c r="Q44" s="88"/>
      <c r="R44" s="88"/>
      <c r="S44" s="88"/>
      <c r="T44" s="88"/>
      <c r="U44" s="88"/>
      <c r="V44" s="88"/>
      <c r="W44" s="59"/>
      <c r="X44" s="59"/>
    </row>
    <row r="45" ht="24.75" customHeight="1">
      <c r="B45" s="144" t="s">
        <v>275</v>
      </c>
      <c r="C45" s="154" t="s">
        <v>276</v>
      </c>
      <c r="D45" s="154"/>
      <c r="E45" s="154"/>
      <c r="F45" s="154"/>
      <c r="G45" s="154"/>
      <c r="H45" s="154"/>
      <c r="I45" s="154"/>
      <c r="J45" s="146" t="s">
        <v>277</v>
      </c>
      <c r="K45" s="146" t="s">
        <v>64</v>
      </c>
      <c r="L45" s="146"/>
      <c r="M45" s="147"/>
      <c r="N45" s="148">
        <f>N48</f>
        <v>0</v>
      </c>
      <c r="O45" s="147"/>
      <c r="P45" s="147"/>
      <c r="Q45" s="147" t="s">
        <v>65</v>
      </c>
      <c r="R45" s="147"/>
      <c r="S45" s="147"/>
      <c r="T45" s="147" t="s">
        <v>65</v>
      </c>
      <c r="U45" s="147"/>
      <c r="V45" s="147"/>
      <c r="W45" s="149" t="s">
        <v>65</v>
      </c>
      <c r="X45" s="149"/>
      <c r="Y45" s="159">
        <f t="shared" si="1"/>
        <v>0</v>
      </c>
    </row>
    <row r="46" ht="12.75" customHeight="1">
      <c r="B46" s="130"/>
      <c r="C46" s="140" t="s">
        <v>233</v>
      </c>
      <c r="D46" s="140"/>
      <c r="E46" s="140"/>
      <c r="F46" s="140"/>
      <c r="G46" s="140"/>
      <c r="H46" s="140"/>
      <c r="I46" s="140"/>
      <c r="J46" s="49"/>
      <c r="K46" s="49" t="s">
        <v>64</v>
      </c>
      <c r="L46" s="49"/>
      <c r="M46" s="88" t="s">
        <v>64</v>
      </c>
      <c r="N46" s="88"/>
      <c r="O46" s="88"/>
      <c r="P46" s="88"/>
      <c r="Q46" s="88"/>
      <c r="R46" s="88"/>
      <c r="S46" s="88"/>
      <c r="T46" s="88"/>
      <c r="U46" s="88"/>
      <c r="V46" s="88"/>
      <c r="W46" s="59"/>
      <c r="X46" s="59"/>
    </row>
    <row r="47" ht="12.75" hidden="1" customHeight="1">
      <c r="B47" s="130"/>
      <c r="C47" s="140" t="s">
        <v>254</v>
      </c>
      <c r="D47" s="140"/>
      <c r="E47" s="140"/>
      <c r="F47" s="140"/>
      <c r="G47" s="140"/>
      <c r="H47" s="140"/>
      <c r="I47" s="140"/>
      <c r="J47" s="49" t="s">
        <v>278</v>
      </c>
      <c r="K47" s="49"/>
      <c r="L47" s="49"/>
      <c r="M47" s="173" t="s">
        <v>279</v>
      </c>
      <c r="N47" s="74"/>
      <c r="O47" s="74"/>
      <c r="P47" s="74"/>
      <c r="Q47" s="88" t="s">
        <v>65</v>
      </c>
      <c r="R47" s="88"/>
      <c r="S47" s="88"/>
      <c r="T47" s="88" t="s">
        <v>65</v>
      </c>
      <c r="U47" s="88"/>
      <c r="V47" s="88"/>
      <c r="W47" s="59" t="s">
        <v>65</v>
      </c>
      <c r="X47" s="59"/>
    </row>
    <row r="48" ht="12.75" customHeight="1">
      <c r="B48" s="130"/>
      <c r="C48" s="140" t="s">
        <v>254</v>
      </c>
      <c r="D48" s="140"/>
      <c r="E48" s="140"/>
      <c r="F48" s="140"/>
      <c r="G48" s="140"/>
      <c r="H48" s="140"/>
      <c r="I48" s="140"/>
      <c r="J48" s="49" t="s">
        <v>278</v>
      </c>
      <c r="K48" s="49"/>
      <c r="L48" s="49"/>
      <c r="M48" s="173" t="s">
        <v>280</v>
      </c>
      <c r="N48" s="74"/>
      <c r="O48" s="74"/>
      <c r="P48" s="74"/>
      <c r="Q48" s="74"/>
      <c r="R48" s="74"/>
      <c r="S48" s="74"/>
      <c r="T48" s="74"/>
      <c r="U48" s="74"/>
      <c r="V48" s="74"/>
      <c r="W48" s="59" t="s">
        <v>65</v>
      </c>
      <c r="X48" s="59"/>
      <c r="Y48" s="64">
        <f>N48+AA39</f>
        <v>0</v>
      </c>
      <c r="Z48" s="156" t="s">
        <v>256</v>
      </c>
      <c r="AA48" s="158">
        <f>SUM(AA28:AA47)</f>
        <v>0</v>
      </c>
      <c r="AB48" s="158"/>
    </row>
    <row r="49" ht="12.75" customHeight="1">
      <c r="B49" s="130"/>
      <c r="C49" s="140"/>
      <c r="D49" s="140"/>
      <c r="E49" s="140"/>
      <c r="F49" s="140"/>
      <c r="G49" s="140"/>
      <c r="H49" s="140"/>
      <c r="I49" s="140"/>
      <c r="J49" s="49"/>
      <c r="K49" s="49"/>
      <c r="L49" s="49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59"/>
      <c r="X49" s="59"/>
    </row>
    <row r="50" ht="12.75" customHeight="1">
      <c r="B50" s="144" t="s">
        <v>281</v>
      </c>
      <c r="C50" s="154" t="s">
        <v>282</v>
      </c>
      <c r="D50" s="154"/>
      <c r="E50" s="154"/>
      <c r="F50" s="154"/>
      <c r="G50" s="154"/>
      <c r="H50" s="154"/>
      <c r="I50" s="154"/>
      <c r="J50" s="146" t="s">
        <v>283</v>
      </c>
      <c r="K50" s="146" t="s">
        <v>64</v>
      </c>
      <c r="L50" s="146"/>
      <c r="M50" s="147"/>
      <c r="N50" s="148">
        <f>N52</f>
        <v>9615.5200000000004</v>
      </c>
      <c r="O50" s="148"/>
      <c r="P50" s="148"/>
      <c r="Q50" s="148">
        <f>Q52</f>
        <v>0</v>
      </c>
      <c r="R50" s="148"/>
      <c r="S50" s="148"/>
      <c r="T50" s="148">
        <f>T52</f>
        <v>0</v>
      </c>
      <c r="U50" s="148"/>
      <c r="V50" s="148"/>
      <c r="W50" s="149" t="s">
        <v>65</v>
      </c>
      <c r="X50" s="149"/>
      <c r="Y50" s="159">
        <f>SUM(Y53:Y55)</f>
        <v>9615.5200000000004</v>
      </c>
    </row>
    <row r="51" ht="12.75" customHeight="1">
      <c r="B51" s="136"/>
      <c r="C51" s="65" t="s">
        <v>71</v>
      </c>
      <c r="D51" s="65"/>
      <c r="E51" s="65"/>
      <c r="F51" s="65"/>
      <c r="G51" s="65"/>
      <c r="H51" s="65"/>
      <c r="I51" s="65"/>
      <c r="J51" s="66"/>
      <c r="K51" s="66"/>
      <c r="L51" s="66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8"/>
      <c r="X51" s="138"/>
    </row>
    <row r="52" ht="12.75" customHeight="1">
      <c r="B52" s="130" t="s">
        <v>284</v>
      </c>
      <c r="C52" s="140" t="s">
        <v>216</v>
      </c>
      <c r="D52" s="140"/>
      <c r="E52" s="140"/>
      <c r="F52" s="140"/>
      <c r="G52" s="140"/>
      <c r="H52" s="140"/>
      <c r="I52" s="140"/>
      <c r="J52" s="49" t="s">
        <v>285</v>
      </c>
      <c r="K52" s="49" t="s">
        <v>64</v>
      </c>
      <c r="L52" s="49"/>
      <c r="M52" s="88"/>
      <c r="N52" s="74">
        <f>N54+N55</f>
        <v>9615.5200000000004</v>
      </c>
      <c r="O52" s="74"/>
      <c r="P52" s="74"/>
      <c r="Q52" s="74">
        <f>Q54+Q55</f>
        <v>0</v>
      </c>
      <c r="R52" s="74"/>
      <c r="S52" s="74"/>
      <c r="T52" s="74">
        <f>T54+T55</f>
        <v>0</v>
      </c>
      <c r="U52" s="74"/>
      <c r="V52" s="74"/>
      <c r="W52" s="59" t="s">
        <v>65</v>
      </c>
      <c r="X52" s="59"/>
    </row>
    <row r="53" ht="12.75" customHeight="1">
      <c r="B53" s="130"/>
      <c r="C53" s="140" t="s">
        <v>233</v>
      </c>
      <c r="D53" s="140"/>
      <c r="E53" s="140"/>
      <c r="F53" s="140"/>
      <c r="G53" s="140"/>
      <c r="H53" s="140"/>
      <c r="I53" s="140"/>
      <c r="J53" s="49"/>
      <c r="K53" s="49" t="s">
        <v>64</v>
      </c>
      <c r="L53" s="49"/>
      <c r="M53" s="88" t="s">
        <v>64</v>
      </c>
      <c r="N53" s="88"/>
      <c r="O53" s="88"/>
      <c r="P53" s="88"/>
      <c r="Q53" s="88"/>
      <c r="R53" s="88"/>
      <c r="S53" s="88"/>
      <c r="T53" s="88"/>
      <c r="U53" s="88"/>
      <c r="V53" s="88"/>
      <c r="W53" s="59"/>
      <c r="X53" s="59"/>
    </row>
    <row r="54" s="160" customFormat="1" ht="12.75" customHeight="1">
      <c r="B54" s="161"/>
      <c r="C54" s="162" t="s">
        <v>286</v>
      </c>
      <c r="D54" s="162"/>
      <c r="E54" s="162"/>
      <c r="F54" s="162"/>
      <c r="G54" s="162"/>
      <c r="H54" s="162"/>
      <c r="I54" s="162"/>
      <c r="J54" s="163" t="s">
        <v>287</v>
      </c>
      <c r="K54" s="163" t="s">
        <v>64</v>
      </c>
      <c r="L54" s="163"/>
      <c r="M54" s="164" t="s">
        <v>64</v>
      </c>
      <c r="N54" s="165">
        <v>9615.5200000000004</v>
      </c>
      <c r="O54" s="165"/>
      <c r="P54" s="165"/>
      <c r="Q54" s="165"/>
      <c r="R54" s="165"/>
      <c r="S54" s="165"/>
      <c r="T54" s="165"/>
      <c r="U54" s="165"/>
      <c r="V54" s="165"/>
      <c r="W54" s="166" t="s">
        <v>65</v>
      </c>
      <c r="X54" s="166"/>
      <c r="Y54" s="167">
        <f t="shared" ref="Y54:Y55" si="2">N54+AA22</f>
        <v>9615.5200000000004</v>
      </c>
      <c r="AA54" s="185"/>
    </row>
    <row r="55" s="160" customFormat="1" ht="12.75" customHeight="1">
      <c r="B55" s="161"/>
      <c r="C55" s="162" t="s">
        <v>238</v>
      </c>
      <c r="D55" s="162"/>
      <c r="E55" s="162"/>
      <c r="F55" s="162"/>
      <c r="G55" s="162"/>
      <c r="H55" s="162"/>
      <c r="I55" s="162"/>
      <c r="J55" s="163" t="s">
        <v>288</v>
      </c>
      <c r="K55" s="163" t="s">
        <v>64</v>
      </c>
      <c r="L55" s="163"/>
      <c r="M55" s="164" t="s">
        <v>64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6" t="s">
        <v>65</v>
      </c>
      <c r="X55" s="166"/>
      <c r="Y55" s="167">
        <f t="shared" si="2"/>
        <v>0</v>
      </c>
    </row>
    <row r="56" ht="12.75" customHeight="1">
      <c r="B56" s="130" t="s">
        <v>289</v>
      </c>
      <c r="C56" s="140" t="s">
        <v>219</v>
      </c>
      <c r="D56" s="140"/>
      <c r="E56" s="140"/>
      <c r="F56" s="140"/>
      <c r="G56" s="140"/>
      <c r="H56" s="140"/>
      <c r="I56" s="140"/>
      <c r="J56" s="49" t="s">
        <v>290</v>
      </c>
      <c r="K56" s="49" t="s">
        <v>64</v>
      </c>
      <c r="L56" s="49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59"/>
      <c r="X56" s="59"/>
    </row>
    <row r="57" ht="12.75" customHeight="1">
      <c r="B57" s="130"/>
      <c r="C57" s="140" t="s">
        <v>233</v>
      </c>
      <c r="D57" s="140"/>
      <c r="E57" s="140"/>
      <c r="F57" s="140"/>
      <c r="G57" s="140"/>
      <c r="H57" s="140"/>
      <c r="I57" s="140"/>
      <c r="J57" s="49"/>
      <c r="K57" s="49" t="s">
        <v>64</v>
      </c>
      <c r="L57" s="49"/>
      <c r="M57" s="88" t="s">
        <v>64</v>
      </c>
      <c r="N57" s="88"/>
      <c r="O57" s="88"/>
      <c r="P57" s="88"/>
      <c r="Q57" s="88"/>
      <c r="R57" s="88"/>
      <c r="S57" s="88"/>
      <c r="T57" s="88"/>
      <c r="U57" s="88"/>
      <c r="V57" s="88"/>
      <c r="W57" s="59"/>
      <c r="X57" s="59"/>
    </row>
    <row r="58" ht="60.75" customHeight="1">
      <c r="B58" s="126" t="s">
        <v>55</v>
      </c>
      <c r="C58" s="61" t="s">
        <v>291</v>
      </c>
      <c r="D58" s="61"/>
      <c r="E58" s="61"/>
      <c r="F58" s="61"/>
      <c r="G58" s="61"/>
      <c r="H58" s="61"/>
      <c r="I58" s="61"/>
      <c r="J58" s="62" t="s">
        <v>292</v>
      </c>
      <c r="K58" s="62" t="s">
        <v>64</v>
      </c>
      <c r="L58" s="62"/>
      <c r="M58" s="127"/>
      <c r="N58" s="128">
        <f>N14</f>
        <v>2577555.6800000002</v>
      </c>
      <c r="O58" s="128"/>
      <c r="P58" s="128"/>
      <c r="Q58" s="128">
        <f>Q14</f>
        <v>950616.71999999997</v>
      </c>
      <c r="R58" s="128"/>
      <c r="S58" s="128"/>
      <c r="T58" s="128">
        <f>T14</f>
        <v>752725.59999999998</v>
      </c>
      <c r="U58" s="128"/>
      <c r="V58" s="128"/>
      <c r="W58" s="63" t="s">
        <v>65</v>
      </c>
      <c r="X58" s="63"/>
    </row>
    <row r="59" ht="12.75" customHeight="1">
      <c r="B59" s="130"/>
      <c r="C59" s="71" t="s">
        <v>293</v>
      </c>
      <c r="D59" s="71"/>
      <c r="E59" s="71"/>
      <c r="F59" s="71"/>
      <c r="G59" s="71"/>
      <c r="H59" s="71"/>
      <c r="I59" s="71"/>
      <c r="J59" s="49" t="s">
        <v>294</v>
      </c>
      <c r="K59" s="49" t="s">
        <v>64</v>
      </c>
      <c r="L59" s="49"/>
      <c r="M59" s="88"/>
      <c r="N59" s="74">
        <f>N58</f>
        <v>2577555.6800000002</v>
      </c>
      <c r="O59" s="74"/>
      <c r="P59" s="74"/>
      <c r="Q59" s="74">
        <f>Q58</f>
        <v>950616.71999999997</v>
      </c>
      <c r="R59" s="74"/>
      <c r="S59" s="74"/>
      <c r="T59" s="74">
        <f>T58</f>
        <v>752725.59999999998</v>
      </c>
      <c r="U59" s="74"/>
      <c r="V59" s="74"/>
      <c r="W59" s="59" t="s">
        <v>65</v>
      </c>
      <c r="X59" s="59"/>
    </row>
    <row r="60" ht="60.75" customHeight="1">
      <c r="B60" s="126" t="s">
        <v>56</v>
      </c>
      <c r="C60" s="61" t="s">
        <v>295</v>
      </c>
      <c r="D60" s="61"/>
      <c r="E60" s="61"/>
      <c r="F60" s="61"/>
      <c r="G60" s="61"/>
      <c r="H60" s="61"/>
      <c r="I60" s="61"/>
      <c r="J60" s="62" t="s">
        <v>296</v>
      </c>
      <c r="K60" s="62" t="s">
        <v>64</v>
      </c>
      <c r="L60" s="62"/>
      <c r="M60" s="127"/>
      <c r="N60" s="127" t="s">
        <v>65</v>
      </c>
      <c r="O60" s="127"/>
      <c r="P60" s="127"/>
      <c r="Q60" s="127" t="s">
        <v>65</v>
      </c>
      <c r="R60" s="127"/>
      <c r="S60" s="127"/>
      <c r="T60" s="127" t="s">
        <v>65</v>
      </c>
      <c r="U60" s="127"/>
      <c r="V60" s="127"/>
      <c r="W60" s="63" t="s">
        <v>65</v>
      </c>
      <c r="X60" s="63"/>
    </row>
    <row r="61" ht="12.75" customHeight="1">
      <c r="B61" s="186"/>
      <c r="C61" s="112" t="s">
        <v>293</v>
      </c>
      <c r="D61" s="112"/>
      <c r="E61" s="112"/>
      <c r="F61" s="112"/>
      <c r="G61" s="112"/>
      <c r="H61" s="112"/>
      <c r="I61" s="112"/>
      <c r="J61" s="113" t="s">
        <v>297</v>
      </c>
      <c r="K61" s="113" t="s">
        <v>64</v>
      </c>
      <c r="L61" s="113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5"/>
      <c r="X61" s="115"/>
    </row>
    <row r="62" ht="11.25" customHeight="1"/>
    <row r="63" ht="11.25" customHeight="1"/>
    <row r="64" ht="40.5" customHeight="1">
      <c r="A64" s="180"/>
      <c r="B64" s="187"/>
      <c r="C64" s="188" t="s">
        <v>298</v>
      </c>
      <c r="D64" s="188"/>
      <c r="E64" s="188"/>
      <c r="G64" s="189"/>
      <c r="H64" s="190" t="str">
        <f>'Лист 1'!Q13</f>
        <v>Директор</v>
      </c>
      <c r="I64" s="190"/>
      <c r="J64" s="190"/>
      <c r="L64" s="9"/>
      <c r="M64" s="9"/>
      <c r="N64" s="9"/>
      <c r="O64" s="191"/>
      <c r="P64" s="9" t="str">
        <f>'Лист 1'!U15</f>
        <v xml:space="preserve">Кучина Л.А.</v>
      </c>
      <c r="Q64" s="9"/>
      <c r="R64" s="9"/>
      <c r="S64" s="180"/>
      <c r="T64" s="180"/>
      <c r="U64" s="180"/>
      <c r="V64" s="180"/>
      <c r="W64" s="180"/>
    </row>
    <row r="65" ht="11.25" customHeight="1">
      <c r="C65" s="116" t="s">
        <v>299</v>
      </c>
      <c r="D65" s="116"/>
      <c r="E65" s="116"/>
      <c r="H65" s="116" t="s">
        <v>300</v>
      </c>
      <c r="I65" s="116"/>
      <c r="J65" s="116"/>
      <c r="L65" s="116" t="s">
        <v>11</v>
      </c>
      <c r="M65" s="116"/>
      <c r="N65" s="116"/>
      <c r="P65" s="192" t="s">
        <v>12</v>
      </c>
      <c r="Q65" s="192"/>
      <c r="R65" s="192"/>
    </row>
    <row r="66" ht="11.25" customHeight="1"/>
    <row r="67" ht="45" customHeight="1">
      <c r="A67" s="180"/>
      <c r="B67" s="187"/>
      <c r="C67" s="190" t="s">
        <v>301</v>
      </c>
      <c r="D67" s="190"/>
      <c r="E67" s="190"/>
      <c r="G67" s="189"/>
      <c r="H67" s="190" t="s">
        <v>302</v>
      </c>
      <c r="I67" s="190"/>
      <c r="J67" s="190"/>
      <c r="L67" s="9"/>
      <c r="M67" s="9"/>
      <c r="N67" s="9"/>
      <c r="O67" s="191"/>
      <c r="P67" s="9" t="s">
        <v>303</v>
      </c>
      <c r="Q67" s="9"/>
      <c r="R67" s="9"/>
      <c r="S67" s="180"/>
      <c r="T67" s="180"/>
      <c r="U67" s="180"/>
      <c r="V67" s="180"/>
      <c r="W67" s="180"/>
      <c r="AB67" s="193"/>
      <c r="AC67" s="193"/>
      <c r="AD67" s="193"/>
      <c r="AF67" s="194"/>
      <c r="AG67" s="194"/>
      <c r="AH67" s="194"/>
    </row>
    <row r="68" ht="27" customHeight="1">
      <c r="A68" s="180"/>
      <c r="C68" s="195" t="s">
        <v>304</v>
      </c>
      <c r="D68" s="195"/>
      <c r="E68" s="195"/>
      <c r="G68" s="192"/>
      <c r="H68" s="196" t="s">
        <v>300</v>
      </c>
      <c r="I68" s="196"/>
      <c r="J68" s="196"/>
      <c r="L68" s="196" t="s">
        <v>11</v>
      </c>
      <c r="M68" s="196"/>
      <c r="N68" s="196"/>
      <c r="O68" s="191"/>
      <c r="P68" s="192" t="s">
        <v>12</v>
      </c>
      <c r="Q68" s="192"/>
      <c r="R68" s="192"/>
      <c r="S68" s="180"/>
      <c r="T68" s="180"/>
      <c r="U68" s="180"/>
      <c r="V68" s="180"/>
      <c r="W68" s="180"/>
    </row>
    <row r="69" ht="15">
      <c r="A69" s="180"/>
      <c r="N69" s="191"/>
      <c r="O69" s="191"/>
      <c r="P69" s="191"/>
      <c r="Q69" s="191"/>
      <c r="R69" s="191"/>
      <c r="S69" s="180"/>
      <c r="T69" s="180"/>
      <c r="U69" s="180"/>
      <c r="V69" s="180"/>
      <c r="W69" s="180"/>
    </row>
    <row r="70" ht="59.25" customHeight="1">
      <c r="A70" s="180"/>
      <c r="C70" s="10"/>
      <c r="D70" s="10"/>
      <c r="E70" s="190" t="s">
        <v>305</v>
      </c>
      <c r="F70" s="190"/>
      <c r="G70" s="197"/>
      <c r="H70" s="198" t="s">
        <v>306</v>
      </c>
      <c r="I70" s="198"/>
      <c r="J70" s="198"/>
      <c r="K70" s="199"/>
      <c r="L70" s="200" t="s">
        <v>307</v>
      </c>
      <c r="M70" s="200"/>
      <c r="N70" s="200"/>
      <c r="O70" s="201"/>
      <c r="P70" s="199"/>
      <c r="Q70" s="200" t="s">
        <v>308</v>
      </c>
      <c r="R70" s="200"/>
      <c r="S70" s="200"/>
      <c r="T70" s="180"/>
      <c r="U70" s="180"/>
      <c r="V70" s="180"/>
      <c r="W70" s="180"/>
    </row>
    <row r="71" ht="15">
      <c r="A71" s="180"/>
      <c r="E71" s="192"/>
      <c r="F71" s="192"/>
      <c r="G71" s="192"/>
      <c r="H71" s="196" t="s">
        <v>300</v>
      </c>
      <c r="I71" s="196"/>
      <c r="J71" s="196"/>
      <c r="L71" s="202" t="s">
        <v>309</v>
      </c>
      <c r="M71" s="202"/>
      <c r="N71" s="202"/>
      <c r="O71" s="191"/>
      <c r="P71" s="203"/>
      <c r="Q71" s="202" t="s">
        <v>310</v>
      </c>
      <c r="R71" s="202"/>
      <c r="S71" s="202"/>
      <c r="T71" s="180"/>
      <c r="U71" s="180"/>
      <c r="V71" s="180"/>
      <c r="W71" s="180"/>
    </row>
    <row r="72" ht="15">
      <c r="A72" s="180"/>
      <c r="N72" s="191"/>
      <c r="O72" s="191"/>
      <c r="P72" s="191"/>
      <c r="Q72" s="191"/>
      <c r="R72" s="191"/>
      <c r="S72" s="180"/>
      <c r="T72" s="180"/>
      <c r="U72" s="180"/>
      <c r="V72" s="180"/>
      <c r="W72" s="180"/>
    </row>
    <row r="73" ht="15">
      <c r="A73" s="180"/>
      <c r="N73" s="191"/>
      <c r="O73" s="191"/>
      <c r="P73" s="191"/>
      <c r="Q73" s="191"/>
      <c r="R73" s="191"/>
      <c r="S73" s="180"/>
      <c r="T73" s="180"/>
      <c r="U73" s="180"/>
      <c r="V73" s="180"/>
      <c r="W73" s="180"/>
    </row>
    <row r="74" ht="15">
      <c r="A74" s="180"/>
      <c r="B74" s="2" t="s">
        <v>13</v>
      </c>
      <c r="C74" s="204">
        <f>'Лист 1'!H26</f>
        <v>31</v>
      </c>
      <c r="D74" s="180" t="s">
        <v>13</v>
      </c>
      <c r="E74" s="123" t="str">
        <f>'Лист 1'!J26</f>
        <v>декабря</v>
      </c>
      <c r="F74" s="123"/>
      <c r="G74" s="123"/>
      <c r="H74" s="205">
        <v>20</v>
      </c>
      <c r="I74" s="206">
        <f>'Лист 1'!N26</f>
        <v>24</v>
      </c>
      <c r="J74" s="180" t="s">
        <v>16</v>
      </c>
      <c r="N74" s="191"/>
      <c r="O74" s="191"/>
      <c r="P74" s="191"/>
      <c r="Q74" s="191"/>
      <c r="R74" s="191"/>
      <c r="S74" s="180"/>
      <c r="T74" s="180"/>
      <c r="U74" s="180"/>
      <c r="V74" s="180"/>
      <c r="W74" s="180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mergeCells count="377">
    <mergeCell ref="E1:U1"/>
    <mergeCell ref="B3:B5"/>
    <mergeCell ref="C3:I5"/>
    <mergeCell ref="J3:J5"/>
    <mergeCell ref="K3:L5"/>
    <mergeCell ref="M3:M5"/>
    <mergeCell ref="N3:X3"/>
    <mergeCell ref="N4:P4"/>
    <mergeCell ref="Q4:S4"/>
    <mergeCell ref="T4:V4"/>
    <mergeCell ref="W4:X5"/>
    <mergeCell ref="N5:P5"/>
    <mergeCell ref="Q5:S5"/>
    <mergeCell ref="T5:V5"/>
    <mergeCell ref="C6:I6"/>
    <mergeCell ref="K6:L6"/>
    <mergeCell ref="N6:P6"/>
    <mergeCell ref="Q6:S6"/>
    <mergeCell ref="T6:V6"/>
    <mergeCell ref="W6:X6"/>
    <mergeCell ref="C7:I7"/>
    <mergeCell ref="K7:L7"/>
    <mergeCell ref="N7:P7"/>
    <mergeCell ref="Q7:S7"/>
    <mergeCell ref="T7:V7"/>
    <mergeCell ref="W7:X7"/>
    <mergeCell ref="C8:I8"/>
    <mergeCell ref="K8:L8"/>
    <mergeCell ref="N8:P8"/>
    <mergeCell ref="Q8:S8"/>
    <mergeCell ref="T8:V8"/>
    <mergeCell ref="W8:X8"/>
    <mergeCell ref="C9:I9"/>
    <mergeCell ref="K9:L9"/>
    <mergeCell ref="N9:P9"/>
    <mergeCell ref="Q9:S9"/>
    <mergeCell ref="T9:V9"/>
    <mergeCell ref="W9:X9"/>
    <mergeCell ref="C10:I10"/>
    <mergeCell ref="K10:L10"/>
    <mergeCell ref="N10:P10"/>
    <mergeCell ref="Q10:S10"/>
    <mergeCell ref="T10:V10"/>
    <mergeCell ref="W10:X10"/>
    <mergeCell ref="C11:I11"/>
    <mergeCell ref="K11:L11"/>
    <mergeCell ref="N11:P11"/>
    <mergeCell ref="Q11:S11"/>
    <mergeCell ref="T11:V11"/>
    <mergeCell ref="W11:X11"/>
    <mergeCell ref="C12:I12"/>
    <mergeCell ref="K12:L12"/>
    <mergeCell ref="N12:P12"/>
    <mergeCell ref="Q12:S12"/>
    <mergeCell ref="T12:V12"/>
    <mergeCell ref="W12:X12"/>
    <mergeCell ref="C13:I13"/>
    <mergeCell ref="K13:L13"/>
    <mergeCell ref="N13:P13"/>
    <mergeCell ref="Q13:S13"/>
    <mergeCell ref="T13:V13"/>
    <mergeCell ref="W13:X13"/>
    <mergeCell ref="C14:I14"/>
    <mergeCell ref="K14:L14"/>
    <mergeCell ref="N14:P14"/>
    <mergeCell ref="Q14:S14"/>
    <mergeCell ref="T14:V14"/>
    <mergeCell ref="W14:X14"/>
    <mergeCell ref="C15:I15"/>
    <mergeCell ref="K15:L15"/>
    <mergeCell ref="N15:P15"/>
    <mergeCell ref="Q15:S15"/>
    <mergeCell ref="T15:V15"/>
    <mergeCell ref="W15:X15"/>
    <mergeCell ref="C16:I16"/>
    <mergeCell ref="K16:L16"/>
    <mergeCell ref="N16:P16"/>
    <mergeCell ref="Q16:S16"/>
    <mergeCell ref="T16:V16"/>
    <mergeCell ref="W16:X16"/>
    <mergeCell ref="C17:I17"/>
    <mergeCell ref="K17:L17"/>
    <mergeCell ref="N17:P17"/>
    <mergeCell ref="Q17:S17"/>
    <mergeCell ref="T17:V17"/>
    <mergeCell ref="W17:X17"/>
    <mergeCell ref="C18:I18"/>
    <mergeCell ref="K18:L18"/>
    <mergeCell ref="N18:P18"/>
    <mergeCell ref="Q18:S18"/>
    <mergeCell ref="T18:V18"/>
    <mergeCell ref="W18:X18"/>
    <mergeCell ref="C19:I19"/>
    <mergeCell ref="K19:L19"/>
    <mergeCell ref="N19:P19"/>
    <mergeCell ref="Q19:S19"/>
    <mergeCell ref="T19:V19"/>
    <mergeCell ref="W19:X19"/>
    <mergeCell ref="C20:I20"/>
    <mergeCell ref="K20:L20"/>
    <mergeCell ref="N20:P20"/>
    <mergeCell ref="Q20:S20"/>
    <mergeCell ref="T20:V20"/>
    <mergeCell ref="W20:X20"/>
    <mergeCell ref="C21:I21"/>
    <mergeCell ref="K21:L21"/>
    <mergeCell ref="N21:P21"/>
    <mergeCell ref="Q21:S21"/>
    <mergeCell ref="T21:V21"/>
    <mergeCell ref="W21:X21"/>
    <mergeCell ref="C22:I22"/>
    <mergeCell ref="K22:L22"/>
    <mergeCell ref="N22:P22"/>
    <mergeCell ref="Q22:S22"/>
    <mergeCell ref="T22:V22"/>
    <mergeCell ref="W22:X22"/>
    <mergeCell ref="C23:I23"/>
    <mergeCell ref="K23:L23"/>
    <mergeCell ref="N23:P23"/>
    <mergeCell ref="Q23:S23"/>
    <mergeCell ref="T23:V23"/>
    <mergeCell ref="W23:X23"/>
    <mergeCell ref="C24:I24"/>
    <mergeCell ref="K24:L24"/>
    <mergeCell ref="N24:P24"/>
    <mergeCell ref="Q24:S24"/>
    <mergeCell ref="T24:V24"/>
    <mergeCell ref="W24:X24"/>
    <mergeCell ref="C25:I25"/>
    <mergeCell ref="K25:L25"/>
    <mergeCell ref="N25:P25"/>
    <mergeCell ref="Q25:S25"/>
    <mergeCell ref="T25:V25"/>
    <mergeCell ref="W25:X25"/>
    <mergeCell ref="C26:I26"/>
    <mergeCell ref="K26:L26"/>
    <mergeCell ref="N26:P26"/>
    <mergeCell ref="Q26:S26"/>
    <mergeCell ref="T26:V26"/>
    <mergeCell ref="W26:X26"/>
    <mergeCell ref="C27:I27"/>
    <mergeCell ref="K27:L27"/>
    <mergeCell ref="N27:P27"/>
    <mergeCell ref="Q27:S27"/>
    <mergeCell ref="T27:V27"/>
    <mergeCell ref="W27:X27"/>
    <mergeCell ref="C28:I28"/>
    <mergeCell ref="K28:L28"/>
    <mergeCell ref="N28:P28"/>
    <mergeCell ref="Q28:S28"/>
    <mergeCell ref="T28:V28"/>
    <mergeCell ref="W28:X28"/>
    <mergeCell ref="C29:I29"/>
    <mergeCell ref="K29:L29"/>
    <mergeCell ref="N29:P29"/>
    <mergeCell ref="Q29:S29"/>
    <mergeCell ref="T29:V29"/>
    <mergeCell ref="W29:X29"/>
    <mergeCell ref="C30:I30"/>
    <mergeCell ref="K30:L30"/>
    <mergeCell ref="N30:P30"/>
    <mergeCell ref="Q30:S30"/>
    <mergeCell ref="T30:V30"/>
    <mergeCell ref="W30:X30"/>
    <mergeCell ref="C31:I31"/>
    <mergeCell ref="K31:L31"/>
    <mergeCell ref="N31:P31"/>
    <mergeCell ref="Q31:S31"/>
    <mergeCell ref="T31:V31"/>
    <mergeCell ref="W31:X31"/>
    <mergeCell ref="C32:I32"/>
    <mergeCell ref="K32:L32"/>
    <mergeCell ref="N32:P32"/>
    <mergeCell ref="Q32:S32"/>
    <mergeCell ref="T32:V32"/>
    <mergeCell ref="W32:X32"/>
    <mergeCell ref="C33:I33"/>
    <mergeCell ref="K33:L33"/>
    <mergeCell ref="N33:P33"/>
    <mergeCell ref="Q33:S33"/>
    <mergeCell ref="T33:V33"/>
    <mergeCell ref="W33:X33"/>
    <mergeCell ref="C34:I34"/>
    <mergeCell ref="K34:L34"/>
    <mergeCell ref="N34:P34"/>
    <mergeCell ref="Q34:S34"/>
    <mergeCell ref="T34:V34"/>
    <mergeCell ref="W34:X34"/>
    <mergeCell ref="C35:I35"/>
    <mergeCell ref="K35:L35"/>
    <mergeCell ref="N35:P35"/>
    <mergeCell ref="Q35:S35"/>
    <mergeCell ref="T35:V35"/>
    <mergeCell ref="W35:X35"/>
    <mergeCell ref="C36:I36"/>
    <mergeCell ref="K36:L36"/>
    <mergeCell ref="N36:P36"/>
    <mergeCell ref="Q36:S36"/>
    <mergeCell ref="T36:V36"/>
    <mergeCell ref="W36:X36"/>
    <mergeCell ref="C37:I37"/>
    <mergeCell ref="K37:L37"/>
    <mergeCell ref="N37:P37"/>
    <mergeCell ref="Q37:S37"/>
    <mergeCell ref="T37:V37"/>
    <mergeCell ref="W37:X37"/>
    <mergeCell ref="C38:I38"/>
    <mergeCell ref="K38:L38"/>
    <mergeCell ref="N38:P38"/>
    <mergeCell ref="Q38:S38"/>
    <mergeCell ref="T38:V38"/>
    <mergeCell ref="W38:X38"/>
    <mergeCell ref="C39:I39"/>
    <mergeCell ref="K39:L39"/>
    <mergeCell ref="N39:P39"/>
    <mergeCell ref="Q39:S39"/>
    <mergeCell ref="T39:V39"/>
    <mergeCell ref="W39:X39"/>
    <mergeCell ref="C40:I40"/>
    <mergeCell ref="K40:L40"/>
    <mergeCell ref="N40:P40"/>
    <mergeCell ref="Q40:S40"/>
    <mergeCell ref="T40:V40"/>
    <mergeCell ref="W40:X40"/>
    <mergeCell ref="C41:I41"/>
    <mergeCell ref="K41:L41"/>
    <mergeCell ref="N41:P41"/>
    <mergeCell ref="Q41:S41"/>
    <mergeCell ref="T41:V41"/>
    <mergeCell ref="W41:X41"/>
    <mergeCell ref="C42:I42"/>
    <mergeCell ref="K42:L42"/>
    <mergeCell ref="N42:P42"/>
    <mergeCell ref="Q42:S42"/>
    <mergeCell ref="T42:V42"/>
    <mergeCell ref="W42:X42"/>
    <mergeCell ref="C43:I43"/>
    <mergeCell ref="K43:L43"/>
    <mergeCell ref="N43:P43"/>
    <mergeCell ref="Q43:S43"/>
    <mergeCell ref="T43:V43"/>
    <mergeCell ref="W43:X43"/>
    <mergeCell ref="C44:I44"/>
    <mergeCell ref="K44:L44"/>
    <mergeCell ref="N44:P44"/>
    <mergeCell ref="Q44:S44"/>
    <mergeCell ref="T44:V44"/>
    <mergeCell ref="W44:X44"/>
    <mergeCell ref="C45:I45"/>
    <mergeCell ref="K45:L45"/>
    <mergeCell ref="N45:P45"/>
    <mergeCell ref="Q45:S45"/>
    <mergeCell ref="T45:V45"/>
    <mergeCell ref="W45:X45"/>
    <mergeCell ref="C46:I46"/>
    <mergeCell ref="K46:L46"/>
    <mergeCell ref="N46:P46"/>
    <mergeCell ref="Q46:S46"/>
    <mergeCell ref="T46:V46"/>
    <mergeCell ref="W46:X46"/>
    <mergeCell ref="C47:I47"/>
    <mergeCell ref="K47:L47"/>
    <mergeCell ref="N47:P47"/>
    <mergeCell ref="Q47:S47"/>
    <mergeCell ref="T47:V47"/>
    <mergeCell ref="W47:X47"/>
    <mergeCell ref="C48:I48"/>
    <mergeCell ref="K48:L48"/>
    <mergeCell ref="N48:P48"/>
    <mergeCell ref="Q48:S48"/>
    <mergeCell ref="T48:V48"/>
    <mergeCell ref="W48:X48"/>
    <mergeCell ref="C49:I49"/>
    <mergeCell ref="K49:L49"/>
    <mergeCell ref="N49:P49"/>
    <mergeCell ref="Q49:S49"/>
    <mergeCell ref="T49:V49"/>
    <mergeCell ref="W49:X49"/>
    <mergeCell ref="C50:I50"/>
    <mergeCell ref="K50:L50"/>
    <mergeCell ref="N50:P50"/>
    <mergeCell ref="Q50:S50"/>
    <mergeCell ref="T50:V50"/>
    <mergeCell ref="W50:X50"/>
    <mergeCell ref="C51:I51"/>
    <mergeCell ref="K51:L51"/>
    <mergeCell ref="N51:P51"/>
    <mergeCell ref="Q51:S51"/>
    <mergeCell ref="T51:V51"/>
    <mergeCell ref="W51:X51"/>
    <mergeCell ref="C52:I52"/>
    <mergeCell ref="K52:L52"/>
    <mergeCell ref="N52:P52"/>
    <mergeCell ref="Q52:S52"/>
    <mergeCell ref="T52:V52"/>
    <mergeCell ref="W52:X52"/>
    <mergeCell ref="C53:I53"/>
    <mergeCell ref="K53:L53"/>
    <mergeCell ref="N53:P53"/>
    <mergeCell ref="Q53:S53"/>
    <mergeCell ref="T53:V53"/>
    <mergeCell ref="W53:X53"/>
    <mergeCell ref="C54:I54"/>
    <mergeCell ref="K54:L54"/>
    <mergeCell ref="N54:P54"/>
    <mergeCell ref="Q54:S54"/>
    <mergeCell ref="T54:V54"/>
    <mergeCell ref="W54:X54"/>
    <mergeCell ref="C55:I55"/>
    <mergeCell ref="K55:L55"/>
    <mergeCell ref="N55:P55"/>
    <mergeCell ref="Q55:S55"/>
    <mergeCell ref="T55:V55"/>
    <mergeCell ref="W55:X55"/>
    <mergeCell ref="C56:I56"/>
    <mergeCell ref="K56:L56"/>
    <mergeCell ref="N56:P56"/>
    <mergeCell ref="Q56:S56"/>
    <mergeCell ref="T56:V56"/>
    <mergeCell ref="W56:X56"/>
    <mergeCell ref="C57:I57"/>
    <mergeCell ref="K57:L57"/>
    <mergeCell ref="N57:P57"/>
    <mergeCell ref="Q57:S57"/>
    <mergeCell ref="T57:V57"/>
    <mergeCell ref="W57:X57"/>
    <mergeCell ref="C58:I58"/>
    <mergeCell ref="K58:L58"/>
    <mergeCell ref="N58:P58"/>
    <mergeCell ref="Q58:S58"/>
    <mergeCell ref="T58:V58"/>
    <mergeCell ref="W58:X58"/>
    <mergeCell ref="C59:I59"/>
    <mergeCell ref="K59:L59"/>
    <mergeCell ref="N59:P59"/>
    <mergeCell ref="Q59:S59"/>
    <mergeCell ref="T59:V59"/>
    <mergeCell ref="W59:X59"/>
    <mergeCell ref="C60:I60"/>
    <mergeCell ref="K60:L60"/>
    <mergeCell ref="N60:P60"/>
    <mergeCell ref="Q60:S60"/>
    <mergeCell ref="T60:V60"/>
    <mergeCell ref="W60:X60"/>
    <mergeCell ref="C61:I61"/>
    <mergeCell ref="K61:L61"/>
    <mergeCell ref="N61:P61"/>
    <mergeCell ref="Q61:S61"/>
    <mergeCell ref="T61:V61"/>
    <mergeCell ref="W61:X61"/>
    <mergeCell ref="C64:E64"/>
    <mergeCell ref="H64:J64"/>
    <mergeCell ref="L64:N64"/>
    <mergeCell ref="P64:R64"/>
    <mergeCell ref="C65:E65"/>
    <mergeCell ref="H65:J65"/>
    <mergeCell ref="L65:N65"/>
    <mergeCell ref="P65:R65"/>
    <mergeCell ref="C67:E67"/>
    <mergeCell ref="H67:J67"/>
    <mergeCell ref="L67:N67"/>
    <mergeCell ref="P67:R67"/>
    <mergeCell ref="AB67:AD67"/>
    <mergeCell ref="AF67:AH67"/>
    <mergeCell ref="C68:E68"/>
    <mergeCell ref="H68:J68"/>
    <mergeCell ref="L68:N68"/>
    <mergeCell ref="P68:R68"/>
    <mergeCell ref="E70:F70"/>
    <mergeCell ref="H70:J70"/>
    <mergeCell ref="L70:N70"/>
    <mergeCell ref="Q70:S70"/>
    <mergeCell ref="E71:F71"/>
    <mergeCell ref="H71:J71"/>
    <mergeCell ref="L71:N71"/>
    <mergeCell ref="Q71:S71"/>
    <mergeCell ref="E74:G74"/>
  </mergeCells>
  <printOptions headings="0" gridLines="0"/>
  <pageMargins left="0" right="0" top="0" bottom="0" header="0" footer="0"/>
  <pageSetup paperSize="9" scale="48" fitToWidth="1" fitToHeight="1" pageOrder="overThenDown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ONLYOFFICE/8.0.0.99</Application>
  <Company>SPecialiST RePack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Воинов А.С.</dc:creator>
  <cp:revision>1</cp:revision>
  <dcterms:created xsi:type="dcterms:W3CDTF">2021-01-19T18:28:10Z</dcterms:created>
  <dcterms:modified xsi:type="dcterms:W3CDTF">2025-01-24T07:30:07Z</dcterms:modified>
</cp:coreProperties>
</file>